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nrit\RKAS Pilv\FAO\LEPINGUD\YLEP 2020\SIM\PPA\Rahumäe tee 6\"/>
    </mc:Choice>
  </mc:AlternateContent>
  <xr:revisionPtr revIDLastSave="0" documentId="13_ncr:1_{A7DC57C8-4A19-47B6-B2A1-1F0D8596E643}" xr6:coauthVersionLast="45" xr6:coauthVersionMax="45" xr10:uidLastSave="{00000000-0000-0000-0000-000000000000}"/>
  <bookViews>
    <workbookView xWindow="28680" yWindow="-225" windowWidth="29040" windowHeight="17640" xr2:uid="{7D6DDBEB-47B7-4770-B4F5-EF110F0A2DCB}"/>
  </bookViews>
  <sheets>
    <sheet name="Investeeringu annuiteetgraafi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4" i="1" l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A16" i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F15" i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E15" i="1"/>
  <c r="C15" i="1"/>
  <c r="D15" i="1" s="1"/>
  <c r="A15" i="1"/>
  <c r="D8" i="1"/>
  <c r="D9" i="1" s="1"/>
  <c r="G15" i="1" l="1"/>
  <c r="C16" i="1" s="1"/>
  <c r="G16" i="1" s="1"/>
  <c r="C17" i="1" s="1"/>
  <c r="D16" i="1" l="1"/>
  <c r="G17" i="1"/>
  <c r="C18" i="1" s="1"/>
  <c r="D17" i="1"/>
  <c r="D18" i="1" l="1"/>
  <c r="G18" i="1"/>
  <c r="C19" i="1" s="1"/>
  <c r="G19" i="1" l="1"/>
  <c r="C20" i="1" s="1"/>
  <c r="D19" i="1"/>
  <c r="D20" i="1" l="1"/>
  <c r="G20" i="1"/>
  <c r="C21" i="1" s="1"/>
  <c r="G21" i="1" l="1"/>
  <c r="C22" i="1" s="1"/>
  <c r="D21" i="1"/>
  <c r="D22" i="1" l="1"/>
  <c r="G22" i="1"/>
  <c r="C23" i="1" s="1"/>
  <c r="G23" i="1" l="1"/>
  <c r="C24" i="1" s="1"/>
  <c r="D23" i="1"/>
  <c r="D24" i="1" l="1"/>
  <c r="G24" i="1"/>
  <c r="C25" i="1" s="1"/>
  <c r="G25" i="1" l="1"/>
  <c r="C26" i="1" s="1"/>
  <c r="D25" i="1"/>
  <c r="D26" i="1" l="1"/>
  <c r="G26" i="1"/>
  <c r="C27" i="1" s="1"/>
  <c r="G27" i="1" l="1"/>
  <c r="C28" i="1" s="1"/>
  <c r="D27" i="1"/>
  <c r="D28" i="1" l="1"/>
  <c r="G28" i="1"/>
  <c r="C29" i="1" s="1"/>
  <c r="G29" i="1" l="1"/>
  <c r="C30" i="1" s="1"/>
  <c r="D29" i="1"/>
  <c r="D30" i="1" l="1"/>
  <c r="G30" i="1"/>
  <c r="C31" i="1" s="1"/>
  <c r="G31" i="1" l="1"/>
  <c r="C32" i="1" s="1"/>
  <c r="D31" i="1"/>
  <c r="D32" i="1" l="1"/>
  <c r="G32" i="1"/>
  <c r="C33" i="1" s="1"/>
  <c r="G33" i="1" l="1"/>
  <c r="C34" i="1" s="1"/>
  <c r="D33" i="1"/>
  <c r="D34" i="1" l="1"/>
  <c r="G34" i="1"/>
  <c r="C35" i="1" s="1"/>
  <c r="G35" i="1" l="1"/>
  <c r="C36" i="1" s="1"/>
  <c r="D35" i="1"/>
  <c r="D36" i="1" l="1"/>
  <c r="G36" i="1"/>
  <c r="C37" i="1" s="1"/>
  <c r="G37" i="1" l="1"/>
  <c r="C38" i="1" s="1"/>
  <c r="D37" i="1"/>
  <c r="D38" i="1" l="1"/>
  <c r="G38" i="1"/>
  <c r="C39" i="1" s="1"/>
  <c r="G39" i="1" l="1"/>
  <c r="C40" i="1" s="1"/>
  <c r="D39" i="1"/>
  <c r="D40" i="1" l="1"/>
  <c r="G40" i="1"/>
  <c r="C41" i="1" s="1"/>
  <c r="D41" i="1" l="1"/>
  <c r="G41" i="1"/>
  <c r="C42" i="1" s="1"/>
  <c r="G42" i="1" l="1"/>
  <c r="C43" i="1" s="1"/>
  <c r="D42" i="1"/>
  <c r="D43" i="1" l="1"/>
  <c r="G43" i="1"/>
  <c r="C44" i="1" s="1"/>
  <c r="G44" i="1" l="1"/>
  <c r="C45" i="1" s="1"/>
  <c r="D44" i="1"/>
  <c r="D45" i="1" l="1"/>
  <c r="G45" i="1"/>
  <c r="C46" i="1" s="1"/>
  <c r="D46" i="1" l="1"/>
  <c r="G46" i="1"/>
  <c r="C47" i="1" s="1"/>
  <c r="D47" i="1" l="1"/>
  <c r="G47" i="1"/>
  <c r="C48" i="1" s="1"/>
  <c r="D48" i="1" l="1"/>
  <c r="G48" i="1"/>
  <c r="C49" i="1" s="1"/>
  <c r="D49" i="1" l="1"/>
  <c r="G49" i="1"/>
  <c r="C50" i="1" s="1"/>
  <c r="G50" i="1" l="1"/>
  <c r="C51" i="1" s="1"/>
  <c r="D50" i="1"/>
  <c r="D51" i="1" l="1"/>
  <c r="G51" i="1"/>
  <c r="C52" i="1" s="1"/>
  <c r="G52" i="1" l="1"/>
  <c r="C53" i="1" s="1"/>
  <c r="D52" i="1"/>
  <c r="D53" i="1" l="1"/>
  <c r="G53" i="1"/>
  <c r="C54" i="1" s="1"/>
  <c r="D54" i="1" l="1"/>
  <c r="G54" i="1"/>
  <c r="C55" i="1" s="1"/>
  <c r="D55" i="1" l="1"/>
  <c r="G55" i="1"/>
  <c r="C56" i="1" s="1"/>
  <c r="D56" i="1" l="1"/>
  <c r="G56" i="1"/>
  <c r="C57" i="1" s="1"/>
  <c r="D57" i="1" l="1"/>
  <c r="G57" i="1"/>
  <c r="C58" i="1" s="1"/>
  <c r="D58" i="1" l="1"/>
  <c r="G58" i="1"/>
  <c r="C59" i="1" s="1"/>
  <c r="D59" i="1" l="1"/>
  <c r="G59" i="1"/>
  <c r="C60" i="1" s="1"/>
  <c r="D60" i="1" l="1"/>
  <c r="G60" i="1"/>
  <c r="C61" i="1" s="1"/>
  <c r="D61" i="1" l="1"/>
  <c r="G61" i="1"/>
  <c r="C62" i="1" s="1"/>
  <c r="G62" i="1" l="1"/>
  <c r="C63" i="1" s="1"/>
  <c r="D62" i="1"/>
  <c r="D63" i="1" l="1"/>
  <c r="G63" i="1"/>
  <c r="C64" i="1" s="1"/>
  <c r="G64" i="1" l="1"/>
  <c r="C65" i="1" s="1"/>
  <c r="D64" i="1"/>
  <c r="D65" i="1" l="1"/>
  <c r="G65" i="1"/>
  <c r="C66" i="1" s="1"/>
  <c r="G66" i="1" l="1"/>
  <c r="C67" i="1" s="1"/>
  <c r="D66" i="1"/>
  <c r="D67" i="1" l="1"/>
  <c r="G67" i="1"/>
  <c r="C68" i="1" s="1"/>
  <c r="G68" i="1" l="1"/>
  <c r="C69" i="1" s="1"/>
  <c r="D68" i="1"/>
  <c r="D69" i="1" l="1"/>
  <c r="G69" i="1"/>
  <c r="C70" i="1" s="1"/>
  <c r="G70" i="1" l="1"/>
  <c r="C71" i="1" s="1"/>
  <c r="D70" i="1"/>
  <c r="D71" i="1" l="1"/>
  <c r="G71" i="1"/>
  <c r="C72" i="1" s="1"/>
  <c r="G72" i="1" l="1"/>
  <c r="C73" i="1" s="1"/>
  <c r="D72" i="1"/>
  <c r="D73" i="1" l="1"/>
  <c r="G73" i="1"/>
  <c r="C74" i="1" s="1"/>
  <c r="G74" i="1" l="1"/>
  <c r="C75" i="1" s="1"/>
  <c r="D74" i="1"/>
  <c r="D75" i="1" l="1"/>
  <c r="G75" i="1"/>
  <c r="C76" i="1" s="1"/>
  <c r="G76" i="1" l="1"/>
  <c r="C77" i="1" s="1"/>
  <c r="D76" i="1"/>
  <c r="D77" i="1" l="1"/>
  <c r="G77" i="1"/>
  <c r="C78" i="1" s="1"/>
  <c r="G78" i="1" l="1"/>
  <c r="C79" i="1" s="1"/>
  <c r="D78" i="1"/>
  <c r="D79" i="1" l="1"/>
  <c r="G79" i="1"/>
  <c r="C80" i="1" s="1"/>
  <c r="D80" i="1" l="1"/>
  <c r="G80" i="1"/>
  <c r="C81" i="1" s="1"/>
  <c r="D81" i="1" l="1"/>
  <c r="G81" i="1"/>
  <c r="C82" i="1" s="1"/>
  <c r="D82" i="1" l="1"/>
  <c r="G82" i="1"/>
  <c r="C83" i="1" s="1"/>
  <c r="D83" i="1" l="1"/>
  <c r="G83" i="1"/>
  <c r="C84" i="1" s="1"/>
  <c r="D84" i="1" l="1"/>
  <c r="G84" i="1"/>
  <c r="C85" i="1" s="1"/>
  <c r="D85" i="1" l="1"/>
  <c r="G85" i="1"/>
  <c r="C86" i="1" s="1"/>
  <c r="D86" i="1" l="1"/>
  <c r="G86" i="1"/>
  <c r="C87" i="1" s="1"/>
  <c r="D87" i="1" l="1"/>
  <c r="G87" i="1"/>
  <c r="C88" i="1" s="1"/>
  <c r="D88" i="1" l="1"/>
  <c r="G88" i="1"/>
  <c r="C89" i="1" s="1"/>
  <c r="D89" i="1" l="1"/>
  <c r="G89" i="1"/>
  <c r="C90" i="1" s="1"/>
  <c r="D90" i="1" l="1"/>
  <c r="G90" i="1"/>
  <c r="C91" i="1" s="1"/>
  <c r="D91" i="1" l="1"/>
  <c r="G91" i="1"/>
  <c r="C92" i="1" s="1"/>
  <c r="D92" i="1" l="1"/>
  <c r="G92" i="1"/>
  <c r="C93" i="1" s="1"/>
  <c r="D93" i="1" l="1"/>
  <c r="G93" i="1"/>
  <c r="C94" i="1" s="1"/>
  <c r="D94" i="1" l="1"/>
  <c r="G94" i="1"/>
  <c r="C95" i="1" s="1"/>
  <c r="D95" i="1" l="1"/>
  <c r="G95" i="1"/>
  <c r="C96" i="1" s="1"/>
  <c r="D96" i="1" l="1"/>
  <c r="G96" i="1"/>
  <c r="C97" i="1" s="1"/>
  <c r="D97" i="1" l="1"/>
  <c r="G97" i="1"/>
  <c r="C98" i="1" s="1"/>
  <c r="D98" i="1" l="1"/>
  <c r="G98" i="1"/>
  <c r="C99" i="1" s="1"/>
  <c r="D99" i="1" l="1"/>
  <c r="G99" i="1"/>
  <c r="C100" i="1" s="1"/>
  <c r="D100" i="1" l="1"/>
  <c r="G100" i="1"/>
  <c r="C101" i="1" s="1"/>
  <c r="D101" i="1" l="1"/>
  <c r="G101" i="1"/>
  <c r="C102" i="1" s="1"/>
  <c r="D102" i="1" l="1"/>
  <c r="G102" i="1"/>
  <c r="C103" i="1" s="1"/>
  <c r="D103" i="1" l="1"/>
  <c r="G103" i="1"/>
  <c r="C104" i="1" s="1"/>
  <c r="D104" i="1" l="1"/>
  <c r="G104" i="1"/>
  <c r="C105" i="1" s="1"/>
  <c r="D105" i="1" l="1"/>
  <c r="G105" i="1"/>
  <c r="C106" i="1" s="1"/>
  <c r="D106" i="1" l="1"/>
  <c r="G106" i="1"/>
  <c r="C107" i="1" s="1"/>
  <c r="D107" i="1" l="1"/>
  <c r="G107" i="1"/>
  <c r="C108" i="1" s="1"/>
  <c r="D108" i="1" l="1"/>
  <c r="G108" i="1"/>
  <c r="C109" i="1" s="1"/>
  <c r="D109" i="1" l="1"/>
  <c r="G109" i="1"/>
  <c r="C110" i="1" s="1"/>
  <c r="D110" i="1" l="1"/>
  <c r="G110" i="1"/>
  <c r="C111" i="1" s="1"/>
  <c r="D111" i="1" l="1"/>
  <c r="G111" i="1"/>
  <c r="C112" i="1" s="1"/>
  <c r="D112" i="1" l="1"/>
  <c r="G112" i="1"/>
  <c r="C113" i="1" s="1"/>
  <c r="D113" i="1" l="1"/>
  <c r="G113" i="1"/>
  <c r="C114" i="1" s="1"/>
  <c r="D114" i="1" l="1"/>
  <c r="G114" i="1"/>
  <c r="C115" i="1" s="1"/>
  <c r="D115" i="1" l="1"/>
  <c r="G115" i="1"/>
  <c r="C116" i="1" s="1"/>
  <c r="D116" i="1" l="1"/>
  <c r="G116" i="1"/>
  <c r="C117" i="1" s="1"/>
  <c r="D117" i="1" l="1"/>
  <c r="G117" i="1"/>
  <c r="C118" i="1" s="1"/>
  <c r="D118" i="1" l="1"/>
  <c r="G118" i="1"/>
  <c r="C119" i="1" s="1"/>
  <c r="D119" i="1" l="1"/>
  <c r="G119" i="1"/>
  <c r="C120" i="1" s="1"/>
  <c r="D120" i="1" l="1"/>
  <c r="G120" i="1"/>
  <c r="C121" i="1" s="1"/>
  <c r="D121" i="1" l="1"/>
  <c r="G121" i="1"/>
  <c r="C122" i="1" s="1"/>
  <c r="D122" i="1" l="1"/>
  <c r="G122" i="1"/>
  <c r="C123" i="1" s="1"/>
  <c r="D123" i="1" l="1"/>
  <c r="G123" i="1"/>
  <c r="C124" i="1" s="1"/>
  <c r="D124" i="1" l="1"/>
  <c r="G124" i="1"/>
  <c r="C125" i="1" s="1"/>
  <c r="D125" i="1" l="1"/>
  <c r="G125" i="1"/>
  <c r="C126" i="1" s="1"/>
  <c r="D126" i="1" l="1"/>
  <c r="G126" i="1"/>
  <c r="C127" i="1" s="1"/>
  <c r="D127" i="1" l="1"/>
  <c r="G127" i="1"/>
  <c r="C128" i="1" s="1"/>
  <c r="D128" i="1" l="1"/>
  <c r="G128" i="1"/>
  <c r="C129" i="1" s="1"/>
  <c r="D129" i="1" l="1"/>
  <c r="G129" i="1"/>
  <c r="C130" i="1" s="1"/>
  <c r="D130" i="1" l="1"/>
  <c r="G130" i="1"/>
  <c r="C131" i="1" s="1"/>
  <c r="D131" i="1" l="1"/>
  <c r="G131" i="1"/>
  <c r="C132" i="1" s="1"/>
  <c r="D132" i="1" l="1"/>
  <c r="G132" i="1"/>
  <c r="C133" i="1" s="1"/>
  <c r="D133" i="1" l="1"/>
  <c r="G133" i="1"/>
  <c r="C134" i="1" s="1"/>
  <c r="D134" i="1" l="1"/>
  <c r="G134" i="1"/>
</calcChain>
</file>

<file path=xl/sharedStrings.xml><?xml version="1.0" encoding="utf-8"?>
<sst xmlns="http://schemas.openxmlformats.org/spreadsheetml/2006/main" count="17" uniqueCount="16">
  <si>
    <t>Maksete algus</t>
  </si>
  <si>
    <t>Maksete arv</t>
  </si>
  <si>
    <t>kuud</t>
  </si>
  <si>
    <t>Investeering</t>
  </si>
  <si>
    <t>EUR (km-ta)</t>
  </si>
  <si>
    <t>Investeeringu jääk</t>
  </si>
  <si>
    <t>Üürniku osakaal</t>
  </si>
  <si>
    <t>Kuupäev</t>
  </si>
  <si>
    <t>Jrk nr</t>
  </si>
  <si>
    <t>Algjääk</t>
  </si>
  <si>
    <t>Intress</t>
  </si>
  <si>
    <t>Põhiosa</t>
  </si>
  <si>
    <t>Kap.komponent</t>
  </si>
  <si>
    <t>Lõppjääk</t>
  </si>
  <si>
    <t>Kapitalikomponendi annuiteetmaksegraafik - Rahumäe tee 6</t>
  </si>
  <si>
    <t>Kapitali tulumäär 2020 I 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</si>
</sst>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&quot; &quot;;[Red]&quot;-&quot;#,##0.00&quot; &quot;"/>
    <numFmt numFmtId="165" formatCode="d&quot;.&quot;mm&quot;.&quot;yyyy"/>
    <numFmt numFmtId="166" formatCode="#,##0.0"/>
    <numFmt numFmtId="167" formatCode="#,###"/>
    <numFmt numFmtId="168" formatCode="0.000%"/>
  </numFmts>
  <fonts count="11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6"/>
      <color rgb="FF000000"/>
      <name val="Calibri"/>
      <family val="2"/>
    </font>
    <font>
      <sz val="11"/>
      <color rgb="FFFF0000"/>
      <name val="Calibri"/>
      <family val="2"/>
    </font>
    <font>
      <sz val="11"/>
      <color rgb="FF1F497D"/>
      <name val="Calibri"/>
      <family val="2"/>
    </font>
    <font>
      <b/>
      <i/>
      <sz val="11"/>
      <color rgb="FF000000"/>
      <name val="Calibri"/>
      <family val="2"/>
    </font>
    <font>
      <i/>
      <sz val="9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38">
    <xf numFmtId="0" fontId="0" fillId="0" borderId="0" xfId="0"/>
    <xf numFmtId="0" fontId="3" fillId="2" borderId="0" xfId="2" applyFill="1"/>
    <xf numFmtId="0" fontId="4" fillId="3" borderId="0" xfId="2" applyFont="1" applyFill="1" applyAlignment="1">
      <alignment horizontal="right"/>
    </xf>
    <xf numFmtId="0" fontId="0" fillId="2" borderId="0" xfId="0" applyFill="1"/>
    <xf numFmtId="0" fontId="5" fillId="3" borderId="0" xfId="2" applyFont="1" applyFill="1"/>
    <xf numFmtId="0" fontId="5" fillId="3" borderId="0" xfId="2" applyFont="1" applyFill="1" applyAlignment="1">
      <alignment horizontal="right"/>
    </xf>
    <xf numFmtId="0" fontId="6" fillId="3" borderId="0" xfId="2" applyFont="1" applyFill="1"/>
    <xf numFmtId="0" fontId="7" fillId="3" borderId="0" xfId="2" applyFont="1" applyFill="1"/>
    <xf numFmtId="4" fontId="3" fillId="3" borderId="0" xfId="2" applyNumberFormat="1" applyFill="1"/>
    <xf numFmtId="4" fontId="0" fillId="2" borderId="0" xfId="0" applyNumberFormat="1" applyFill="1"/>
    <xf numFmtId="2" fontId="0" fillId="2" borderId="0" xfId="0" applyNumberFormat="1" applyFill="1"/>
    <xf numFmtId="164" fontId="0" fillId="2" borderId="0" xfId="0" applyNumberFormat="1" applyFill="1"/>
    <xf numFmtId="0" fontId="3" fillId="4" borderId="1" xfId="2" applyFill="1" applyBorder="1"/>
    <xf numFmtId="0" fontId="3" fillId="3" borderId="2" xfId="2" applyFill="1" applyBorder="1"/>
    <xf numFmtId="0" fontId="0" fillId="2" borderId="2" xfId="0" applyFill="1" applyBorder="1"/>
    <xf numFmtId="165" fontId="3" fillId="4" borderId="2" xfId="2" applyNumberFormat="1" applyFill="1" applyBorder="1"/>
    <xf numFmtId="0" fontId="3" fillId="4" borderId="3" xfId="2" applyFill="1" applyBorder="1"/>
    <xf numFmtId="0" fontId="2" fillId="2" borderId="0" xfId="0" applyFont="1" applyFill="1" applyProtection="1">
      <protection hidden="1"/>
    </xf>
    <xf numFmtId="0" fontId="3" fillId="4" borderId="4" xfId="2" applyFill="1" applyBorder="1"/>
    <xf numFmtId="0" fontId="3" fillId="3" borderId="0" xfId="2" applyFill="1"/>
    <xf numFmtId="0" fontId="3" fillId="4" borderId="0" xfId="2" applyFill="1"/>
    <xf numFmtId="0" fontId="3" fillId="4" borderId="5" xfId="2" applyFill="1" applyBorder="1"/>
    <xf numFmtId="166" fontId="0" fillId="2" borderId="0" xfId="0" applyNumberFormat="1" applyFill="1" applyProtection="1">
      <protection hidden="1"/>
    </xf>
    <xf numFmtId="165" fontId="0" fillId="2" borderId="0" xfId="0" applyNumberFormat="1" applyFill="1"/>
    <xf numFmtId="4" fontId="3" fillId="4" borderId="0" xfId="2" applyNumberFormat="1" applyFill="1"/>
    <xf numFmtId="167" fontId="3" fillId="2" borderId="0" xfId="2" applyNumberFormat="1" applyFill="1"/>
    <xf numFmtId="10" fontId="3" fillId="4" borderId="0" xfId="1" applyNumberFormat="1" applyFont="1" applyFill="1"/>
    <xf numFmtId="166" fontId="2" fillId="2" borderId="0" xfId="0" applyNumberFormat="1" applyFont="1" applyFill="1" applyProtection="1">
      <protection hidden="1"/>
    </xf>
    <xf numFmtId="0" fontId="3" fillId="4" borderId="6" xfId="2" applyFill="1" applyBorder="1"/>
    <xf numFmtId="0" fontId="3" fillId="3" borderId="7" xfId="2" applyFill="1" applyBorder="1"/>
    <xf numFmtId="0" fontId="0" fillId="2" borderId="7" xfId="0" applyFill="1" applyBorder="1"/>
    <xf numFmtId="168" fontId="3" fillId="4" borderId="7" xfId="2" applyNumberFormat="1" applyFill="1" applyBorder="1"/>
    <xf numFmtId="0" fontId="3" fillId="4" borderId="8" xfId="2" applyFill="1" applyBorder="1"/>
    <xf numFmtId="0" fontId="8" fillId="2" borderId="0" xfId="2" applyFont="1" applyFill="1"/>
    <xf numFmtId="168" fontId="3" fillId="4" borderId="0" xfId="2" applyNumberFormat="1" applyFill="1"/>
    <xf numFmtId="0" fontId="9" fillId="3" borderId="9" xfId="2" applyFont="1" applyFill="1" applyBorder="1" applyAlignment="1">
      <alignment horizontal="right"/>
    </xf>
    <xf numFmtId="165" fontId="10" fillId="3" borderId="0" xfId="2" applyNumberFormat="1" applyFont="1" applyFill="1"/>
    <xf numFmtId="164" fontId="3" fillId="3" borderId="0" xfId="2" applyNumberFormat="1" applyFill="1"/>
  </cellXfs>
  <cellStyles count="3">
    <cellStyle name="Normaallaad 4" xfId="2" xr:uid="{C518EF32-F477-4C7A-A1F1-D1D69E16654D}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C9057-5085-4FA3-9375-84B8BC119D93}">
  <dimension ref="A1:M134"/>
  <sheetViews>
    <sheetView tabSelected="1" workbookViewId="0">
      <selection activeCell="B12" sqref="B12"/>
    </sheetView>
  </sheetViews>
  <sheetFormatPr defaultRowHeight="15" x14ac:dyDescent="0.25"/>
  <cols>
    <col min="1" max="1" width="9.140625" style="3" customWidth="1"/>
    <col min="2" max="2" width="7.85546875" style="3" customWidth="1"/>
    <col min="3" max="3" width="14.7109375" style="3" customWidth="1"/>
    <col min="4" max="4" width="14.28515625" style="3" customWidth="1"/>
    <col min="5" max="7" width="14.7109375" style="3" customWidth="1"/>
    <col min="8" max="257" width="9.140625" style="3"/>
    <col min="258" max="258" width="7.85546875" style="3" customWidth="1"/>
    <col min="259" max="259" width="14.7109375" style="3" customWidth="1"/>
    <col min="260" max="260" width="14.28515625" style="3" customWidth="1"/>
    <col min="261" max="263" width="14.7109375" style="3" customWidth="1"/>
    <col min="264" max="513" width="9.140625" style="3"/>
    <col min="514" max="514" width="7.85546875" style="3" customWidth="1"/>
    <col min="515" max="515" width="14.7109375" style="3" customWidth="1"/>
    <col min="516" max="516" width="14.28515625" style="3" customWidth="1"/>
    <col min="517" max="519" width="14.7109375" style="3" customWidth="1"/>
    <col min="520" max="769" width="9.140625" style="3"/>
    <col min="770" max="770" width="7.85546875" style="3" customWidth="1"/>
    <col min="771" max="771" width="14.7109375" style="3" customWidth="1"/>
    <col min="772" max="772" width="14.28515625" style="3" customWidth="1"/>
    <col min="773" max="775" width="14.7109375" style="3" customWidth="1"/>
    <col min="776" max="1025" width="9.140625" style="3"/>
    <col min="1026" max="1026" width="7.85546875" style="3" customWidth="1"/>
    <col min="1027" max="1027" width="14.7109375" style="3" customWidth="1"/>
    <col min="1028" max="1028" width="14.28515625" style="3" customWidth="1"/>
    <col min="1029" max="1031" width="14.7109375" style="3" customWidth="1"/>
    <col min="1032" max="1281" width="9.140625" style="3"/>
    <col min="1282" max="1282" width="7.85546875" style="3" customWidth="1"/>
    <col min="1283" max="1283" width="14.7109375" style="3" customWidth="1"/>
    <col min="1284" max="1284" width="14.28515625" style="3" customWidth="1"/>
    <col min="1285" max="1287" width="14.7109375" style="3" customWidth="1"/>
    <col min="1288" max="1537" width="9.140625" style="3"/>
    <col min="1538" max="1538" width="7.85546875" style="3" customWidth="1"/>
    <col min="1539" max="1539" width="14.7109375" style="3" customWidth="1"/>
    <col min="1540" max="1540" width="14.28515625" style="3" customWidth="1"/>
    <col min="1541" max="1543" width="14.7109375" style="3" customWidth="1"/>
    <col min="1544" max="1793" width="9.140625" style="3"/>
    <col min="1794" max="1794" width="7.85546875" style="3" customWidth="1"/>
    <col min="1795" max="1795" width="14.7109375" style="3" customWidth="1"/>
    <col min="1796" max="1796" width="14.28515625" style="3" customWidth="1"/>
    <col min="1797" max="1799" width="14.7109375" style="3" customWidth="1"/>
    <col min="1800" max="2049" width="9.140625" style="3"/>
    <col min="2050" max="2050" width="7.85546875" style="3" customWidth="1"/>
    <col min="2051" max="2051" width="14.7109375" style="3" customWidth="1"/>
    <col min="2052" max="2052" width="14.28515625" style="3" customWidth="1"/>
    <col min="2053" max="2055" width="14.7109375" style="3" customWidth="1"/>
    <col min="2056" max="2305" width="9.140625" style="3"/>
    <col min="2306" max="2306" width="7.85546875" style="3" customWidth="1"/>
    <col min="2307" max="2307" width="14.7109375" style="3" customWidth="1"/>
    <col min="2308" max="2308" width="14.28515625" style="3" customWidth="1"/>
    <col min="2309" max="2311" width="14.7109375" style="3" customWidth="1"/>
    <col min="2312" max="2561" width="9.140625" style="3"/>
    <col min="2562" max="2562" width="7.85546875" style="3" customWidth="1"/>
    <col min="2563" max="2563" width="14.7109375" style="3" customWidth="1"/>
    <col min="2564" max="2564" width="14.28515625" style="3" customWidth="1"/>
    <col min="2565" max="2567" width="14.7109375" style="3" customWidth="1"/>
    <col min="2568" max="2817" width="9.140625" style="3"/>
    <col min="2818" max="2818" width="7.85546875" style="3" customWidth="1"/>
    <col min="2819" max="2819" width="14.7109375" style="3" customWidth="1"/>
    <col min="2820" max="2820" width="14.28515625" style="3" customWidth="1"/>
    <col min="2821" max="2823" width="14.7109375" style="3" customWidth="1"/>
    <col min="2824" max="3073" width="9.140625" style="3"/>
    <col min="3074" max="3074" width="7.85546875" style="3" customWidth="1"/>
    <col min="3075" max="3075" width="14.7109375" style="3" customWidth="1"/>
    <col min="3076" max="3076" width="14.28515625" style="3" customWidth="1"/>
    <col min="3077" max="3079" width="14.7109375" style="3" customWidth="1"/>
    <col min="3080" max="3329" width="9.140625" style="3"/>
    <col min="3330" max="3330" width="7.85546875" style="3" customWidth="1"/>
    <col min="3331" max="3331" width="14.7109375" style="3" customWidth="1"/>
    <col min="3332" max="3332" width="14.28515625" style="3" customWidth="1"/>
    <col min="3333" max="3335" width="14.7109375" style="3" customWidth="1"/>
    <col min="3336" max="3585" width="9.140625" style="3"/>
    <col min="3586" max="3586" width="7.85546875" style="3" customWidth="1"/>
    <col min="3587" max="3587" width="14.7109375" style="3" customWidth="1"/>
    <col min="3588" max="3588" width="14.28515625" style="3" customWidth="1"/>
    <col min="3589" max="3591" width="14.7109375" style="3" customWidth="1"/>
    <col min="3592" max="3841" width="9.140625" style="3"/>
    <col min="3842" max="3842" width="7.85546875" style="3" customWidth="1"/>
    <col min="3843" max="3843" width="14.7109375" style="3" customWidth="1"/>
    <col min="3844" max="3844" width="14.28515625" style="3" customWidth="1"/>
    <col min="3845" max="3847" width="14.7109375" style="3" customWidth="1"/>
    <col min="3848" max="4097" width="9.140625" style="3"/>
    <col min="4098" max="4098" width="7.85546875" style="3" customWidth="1"/>
    <col min="4099" max="4099" width="14.7109375" style="3" customWidth="1"/>
    <col min="4100" max="4100" width="14.28515625" style="3" customWidth="1"/>
    <col min="4101" max="4103" width="14.7109375" style="3" customWidth="1"/>
    <col min="4104" max="4353" width="9.140625" style="3"/>
    <col min="4354" max="4354" width="7.85546875" style="3" customWidth="1"/>
    <col min="4355" max="4355" width="14.7109375" style="3" customWidth="1"/>
    <col min="4356" max="4356" width="14.28515625" style="3" customWidth="1"/>
    <col min="4357" max="4359" width="14.7109375" style="3" customWidth="1"/>
    <col min="4360" max="4609" width="9.140625" style="3"/>
    <col min="4610" max="4610" width="7.85546875" style="3" customWidth="1"/>
    <col min="4611" max="4611" width="14.7109375" style="3" customWidth="1"/>
    <col min="4612" max="4612" width="14.28515625" style="3" customWidth="1"/>
    <col min="4613" max="4615" width="14.7109375" style="3" customWidth="1"/>
    <col min="4616" max="4865" width="9.140625" style="3"/>
    <col min="4866" max="4866" width="7.85546875" style="3" customWidth="1"/>
    <col min="4867" max="4867" width="14.7109375" style="3" customWidth="1"/>
    <col min="4868" max="4868" width="14.28515625" style="3" customWidth="1"/>
    <col min="4869" max="4871" width="14.7109375" style="3" customWidth="1"/>
    <col min="4872" max="5121" width="9.140625" style="3"/>
    <col min="5122" max="5122" width="7.85546875" style="3" customWidth="1"/>
    <col min="5123" max="5123" width="14.7109375" style="3" customWidth="1"/>
    <col min="5124" max="5124" width="14.28515625" style="3" customWidth="1"/>
    <col min="5125" max="5127" width="14.7109375" style="3" customWidth="1"/>
    <col min="5128" max="5377" width="9.140625" style="3"/>
    <col min="5378" max="5378" width="7.85546875" style="3" customWidth="1"/>
    <col min="5379" max="5379" width="14.7109375" style="3" customWidth="1"/>
    <col min="5380" max="5380" width="14.28515625" style="3" customWidth="1"/>
    <col min="5381" max="5383" width="14.7109375" style="3" customWidth="1"/>
    <col min="5384" max="5633" width="9.140625" style="3"/>
    <col min="5634" max="5634" width="7.85546875" style="3" customWidth="1"/>
    <col min="5635" max="5635" width="14.7109375" style="3" customWidth="1"/>
    <col min="5636" max="5636" width="14.28515625" style="3" customWidth="1"/>
    <col min="5637" max="5639" width="14.7109375" style="3" customWidth="1"/>
    <col min="5640" max="5889" width="9.140625" style="3"/>
    <col min="5890" max="5890" width="7.85546875" style="3" customWidth="1"/>
    <col min="5891" max="5891" width="14.7109375" style="3" customWidth="1"/>
    <col min="5892" max="5892" width="14.28515625" style="3" customWidth="1"/>
    <col min="5893" max="5895" width="14.7109375" style="3" customWidth="1"/>
    <col min="5896" max="6145" width="9.140625" style="3"/>
    <col min="6146" max="6146" width="7.85546875" style="3" customWidth="1"/>
    <col min="6147" max="6147" width="14.7109375" style="3" customWidth="1"/>
    <col min="6148" max="6148" width="14.28515625" style="3" customWidth="1"/>
    <col min="6149" max="6151" width="14.7109375" style="3" customWidth="1"/>
    <col min="6152" max="6401" width="9.140625" style="3"/>
    <col min="6402" max="6402" width="7.85546875" style="3" customWidth="1"/>
    <col min="6403" max="6403" width="14.7109375" style="3" customWidth="1"/>
    <col min="6404" max="6404" width="14.28515625" style="3" customWidth="1"/>
    <col min="6405" max="6407" width="14.7109375" style="3" customWidth="1"/>
    <col min="6408" max="6657" width="9.140625" style="3"/>
    <col min="6658" max="6658" width="7.85546875" style="3" customWidth="1"/>
    <col min="6659" max="6659" width="14.7109375" style="3" customWidth="1"/>
    <col min="6660" max="6660" width="14.28515625" style="3" customWidth="1"/>
    <col min="6661" max="6663" width="14.7109375" style="3" customWidth="1"/>
    <col min="6664" max="6913" width="9.140625" style="3"/>
    <col min="6914" max="6914" width="7.85546875" style="3" customWidth="1"/>
    <col min="6915" max="6915" width="14.7109375" style="3" customWidth="1"/>
    <col min="6916" max="6916" width="14.28515625" style="3" customWidth="1"/>
    <col min="6917" max="6919" width="14.7109375" style="3" customWidth="1"/>
    <col min="6920" max="7169" width="9.140625" style="3"/>
    <col min="7170" max="7170" width="7.85546875" style="3" customWidth="1"/>
    <col min="7171" max="7171" width="14.7109375" style="3" customWidth="1"/>
    <col min="7172" max="7172" width="14.28515625" style="3" customWidth="1"/>
    <col min="7173" max="7175" width="14.7109375" style="3" customWidth="1"/>
    <col min="7176" max="7425" width="9.140625" style="3"/>
    <col min="7426" max="7426" width="7.85546875" style="3" customWidth="1"/>
    <col min="7427" max="7427" width="14.7109375" style="3" customWidth="1"/>
    <col min="7428" max="7428" width="14.28515625" style="3" customWidth="1"/>
    <col min="7429" max="7431" width="14.7109375" style="3" customWidth="1"/>
    <col min="7432" max="7681" width="9.140625" style="3"/>
    <col min="7682" max="7682" width="7.85546875" style="3" customWidth="1"/>
    <col min="7683" max="7683" width="14.7109375" style="3" customWidth="1"/>
    <col min="7684" max="7684" width="14.28515625" style="3" customWidth="1"/>
    <col min="7685" max="7687" width="14.7109375" style="3" customWidth="1"/>
    <col min="7688" max="7937" width="9.140625" style="3"/>
    <col min="7938" max="7938" width="7.85546875" style="3" customWidth="1"/>
    <col min="7939" max="7939" width="14.7109375" style="3" customWidth="1"/>
    <col min="7940" max="7940" width="14.28515625" style="3" customWidth="1"/>
    <col min="7941" max="7943" width="14.7109375" style="3" customWidth="1"/>
    <col min="7944" max="8193" width="9.140625" style="3"/>
    <col min="8194" max="8194" width="7.85546875" style="3" customWidth="1"/>
    <col min="8195" max="8195" width="14.7109375" style="3" customWidth="1"/>
    <col min="8196" max="8196" width="14.28515625" style="3" customWidth="1"/>
    <col min="8197" max="8199" width="14.7109375" style="3" customWidth="1"/>
    <col min="8200" max="8449" width="9.140625" style="3"/>
    <col min="8450" max="8450" width="7.85546875" style="3" customWidth="1"/>
    <col min="8451" max="8451" width="14.7109375" style="3" customWidth="1"/>
    <col min="8452" max="8452" width="14.28515625" style="3" customWidth="1"/>
    <col min="8453" max="8455" width="14.7109375" style="3" customWidth="1"/>
    <col min="8456" max="8705" width="9.140625" style="3"/>
    <col min="8706" max="8706" width="7.85546875" style="3" customWidth="1"/>
    <col min="8707" max="8707" width="14.7109375" style="3" customWidth="1"/>
    <col min="8708" max="8708" width="14.28515625" style="3" customWidth="1"/>
    <col min="8709" max="8711" width="14.7109375" style="3" customWidth="1"/>
    <col min="8712" max="8961" width="9.140625" style="3"/>
    <col min="8962" max="8962" width="7.85546875" style="3" customWidth="1"/>
    <col min="8963" max="8963" width="14.7109375" style="3" customWidth="1"/>
    <col min="8964" max="8964" width="14.28515625" style="3" customWidth="1"/>
    <col min="8965" max="8967" width="14.7109375" style="3" customWidth="1"/>
    <col min="8968" max="9217" width="9.140625" style="3"/>
    <col min="9218" max="9218" width="7.85546875" style="3" customWidth="1"/>
    <col min="9219" max="9219" width="14.7109375" style="3" customWidth="1"/>
    <col min="9220" max="9220" width="14.28515625" style="3" customWidth="1"/>
    <col min="9221" max="9223" width="14.7109375" style="3" customWidth="1"/>
    <col min="9224" max="9473" width="9.140625" style="3"/>
    <col min="9474" max="9474" width="7.85546875" style="3" customWidth="1"/>
    <col min="9475" max="9475" width="14.7109375" style="3" customWidth="1"/>
    <col min="9476" max="9476" width="14.28515625" style="3" customWidth="1"/>
    <col min="9477" max="9479" width="14.7109375" style="3" customWidth="1"/>
    <col min="9480" max="9729" width="9.140625" style="3"/>
    <col min="9730" max="9730" width="7.85546875" style="3" customWidth="1"/>
    <col min="9731" max="9731" width="14.7109375" style="3" customWidth="1"/>
    <col min="9732" max="9732" width="14.28515625" style="3" customWidth="1"/>
    <col min="9733" max="9735" width="14.7109375" style="3" customWidth="1"/>
    <col min="9736" max="9985" width="9.140625" style="3"/>
    <col min="9986" max="9986" width="7.85546875" style="3" customWidth="1"/>
    <col min="9987" max="9987" width="14.7109375" style="3" customWidth="1"/>
    <col min="9988" max="9988" width="14.28515625" style="3" customWidth="1"/>
    <col min="9989" max="9991" width="14.7109375" style="3" customWidth="1"/>
    <col min="9992" max="10241" width="9.140625" style="3"/>
    <col min="10242" max="10242" width="7.85546875" style="3" customWidth="1"/>
    <col min="10243" max="10243" width="14.7109375" style="3" customWidth="1"/>
    <col min="10244" max="10244" width="14.28515625" style="3" customWidth="1"/>
    <col min="10245" max="10247" width="14.7109375" style="3" customWidth="1"/>
    <col min="10248" max="10497" width="9.140625" style="3"/>
    <col min="10498" max="10498" width="7.85546875" style="3" customWidth="1"/>
    <col min="10499" max="10499" width="14.7109375" style="3" customWidth="1"/>
    <col min="10500" max="10500" width="14.28515625" style="3" customWidth="1"/>
    <col min="10501" max="10503" width="14.7109375" style="3" customWidth="1"/>
    <col min="10504" max="10753" width="9.140625" style="3"/>
    <col min="10754" max="10754" width="7.85546875" style="3" customWidth="1"/>
    <col min="10755" max="10755" width="14.7109375" style="3" customWidth="1"/>
    <col min="10756" max="10756" width="14.28515625" style="3" customWidth="1"/>
    <col min="10757" max="10759" width="14.7109375" style="3" customWidth="1"/>
    <col min="10760" max="11009" width="9.140625" style="3"/>
    <col min="11010" max="11010" width="7.85546875" style="3" customWidth="1"/>
    <col min="11011" max="11011" width="14.7109375" style="3" customWidth="1"/>
    <col min="11012" max="11012" width="14.28515625" style="3" customWidth="1"/>
    <col min="11013" max="11015" width="14.7109375" style="3" customWidth="1"/>
    <col min="11016" max="11265" width="9.140625" style="3"/>
    <col min="11266" max="11266" width="7.85546875" style="3" customWidth="1"/>
    <col min="11267" max="11267" width="14.7109375" style="3" customWidth="1"/>
    <col min="11268" max="11268" width="14.28515625" style="3" customWidth="1"/>
    <col min="11269" max="11271" width="14.7109375" style="3" customWidth="1"/>
    <col min="11272" max="11521" width="9.140625" style="3"/>
    <col min="11522" max="11522" width="7.85546875" style="3" customWidth="1"/>
    <col min="11523" max="11523" width="14.7109375" style="3" customWidth="1"/>
    <col min="11524" max="11524" width="14.28515625" style="3" customWidth="1"/>
    <col min="11525" max="11527" width="14.7109375" style="3" customWidth="1"/>
    <col min="11528" max="11777" width="9.140625" style="3"/>
    <col min="11778" max="11778" width="7.85546875" style="3" customWidth="1"/>
    <col min="11779" max="11779" width="14.7109375" style="3" customWidth="1"/>
    <col min="11780" max="11780" width="14.28515625" style="3" customWidth="1"/>
    <col min="11781" max="11783" width="14.7109375" style="3" customWidth="1"/>
    <col min="11784" max="12033" width="9.140625" style="3"/>
    <col min="12034" max="12034" width="7.85546875" style="3" customWidth="1"/>
    <col min="12035" max="12035" width="14.7109375" style="3" customWidth="1"/>
    <col min="12036" max="12036" width="14.28515625" style="3" customWidth="1"/>
    <col min="12037" max="12039" width="14.7109375" style="3" customWidth="1"/>
    <col min="12040" max="12289" width="9.140625" style="3"/>
    <col min="12290" max="12290" width="7.85546875" style="3" customWidth="1"/>
    <col min="12291" max="12291" width="14.7109375" style="3" customWidth="1"/>
    <col min="12292" max="12292" width="14.28515625" style="3" customWidth="1"/>
    <col min="12293" max="12295" width="14.7109375" style="3" customWidth="1"/>
    <col min="12296" max="12545" width="9.140625" style="3"/>
    <col min="12546" max="12546" width="7.85546875" style="3" customWidth="1"/>
    <col min="12547" max="12547" width="14.7109375" style="3" customWidth="1"/>
    <col min="12548" max="12548" width="14.28515625" style="3" customWidth="1"/>
    <col min="12549" max="12551" width="14.7109375" style="3" customWidth="1"/>
    <col min="12552" max="12801" width="9.140625" style="3"/>
    <col min="12802" max="12802" width="7.85546875" style="3" customWidth="1"/>
    <col min="12803" max="12803" width="14.7109375" style="3" customWidth="1"/>
    <col min="12804" max="12804" width="14.28515625" style="3" customWidth="1"/>
    <col min="12805" max="12807" width="14.7109375" style="3" customWidth="1"/>
    <col min="12808" max="13057" width="9.140625" style="3"/>
    <col min="13058" max="13058" width="7.85546875" style="3" customWidth="1"/>
    <col min="13059" max="13059" width="14.7109375" style="3" customWidth="1"/>
    <col min="13060" max="13060" width="14.28515625" style="3" customWidth="1"/>
    <col min="13061" max="13063" width="14.7109375" style="3" customWidth="1"/>
    <col min="13064" max="13313" width="9.140625" style="3"/>
    <col min="13314" max="13314" width="7.85546875" style="3" customWidth="1"/>
    <col min="13315" max="13315" width="14.7109375" style="3" customWidth="1"/>
    <col min="13316" max="13316" width="14.28515625" style="3" customWidth="1"/>
    <col min="13317" max="13319" width="14.7109375" style="3" customWidth="1"/>
    <col min="13320" max="13569" width="9.140625" style="3"/>
    <col min="13570" max="13570" width="7.85546875" style="3" customWidth="1"/>
    <col min="13571" max="13571" width="14.7109375" style="3" customWidth="1"/>
    <col min="13572" max="13572" width="14.28515625" style="3" customWidth="1"/>
    <col min="13573" max="13575" width="14.7109375" style="3" customWidth="1"/>
    <col min="13576" max="13825" width="9.140625" style="3"/>
    <col min="13826" max="13826" width="7.85546875" style="3" customWidth="1"/>
    <col min="13827" max="13827" width="14.7109375" style="3" customWidth="1"/>
    <col min="13828" max="13828" width="14.28515625" style="3" customWidth="1"/>
    <col min="13829" max="13831" width="14.7109375" style="3" customWidth="1"/>
    <col min="13832" max="14081" width="9.140625" style="3"/>
    <col min="14082" max="14082" width="7.85546875" style="3" customWidth="1"/>
    <col min="14083" max="14083" width="14.7109375" style="3" customWidth="1"/>
    <col min="14084" max="14084" width="14.28515625" style="3" customWidth="1"/>
    <col min="14085" max="14087" width="14.7109375" style="3" customWidth="1"/>
    <col min="14088" max="14337" width="9.140625" style="3"/>
    <col min="14338" max="14338" width="7.85546875" style="3" customWidth="1"/>
    <col min="14339" max="14339" width="14.7109375" style="3" customWidth="1"/>
    <col min="14340" max="14340" width="14.28515625" style="3" customWidth="1"/>
    <col min="14341" max="14343" width="14.7109375" style="3" customWidth="1"/>
    <col min="14344" max="14593" width="9.140625" style="3"/>
    <col min="14594" max="14594" width="7.85546875" style="3" customWidth="1"/>
    <col min="14595" max="14595" width="14.7109375" style="3" customWidth="1"/>
    <col min="14596" max="14596" width="14.28515625" style="3" customWidth="1"/>
    <col min="14597" max="14599" width="14.7109375" style="3" customWidth="1"/>
    <col min="14600" max="14849" width="9.140625" style="3"/>
    <col min="14850" max="14850" width="7.85546875" style="3" customWidth="1"/>
    <col min="14851" max="14851" width="14.7109375" style="3" customWidth="1"/>
    <col min="14852" max="14852" width="14.28515625" style="3" customWidth="1"/>
    <col min="14853" max="14855" width="14.7109375" style="3" customWidth="1"/>
    <col min="14856" max="15105" width="9.140625" style="3"/>
    <col min="15106" max="15106" width="7.85546875" style="3" customWidth="1"/>
    <col min="15107" max="15107" width="14.7109375" style="3" customWidth="1"/>
    <col min="15108" max="15108" width="14.28515625" style="3" customWidth="1"/>
    <col min="15109" max="15111" width="14.7109375" style="3" customWidth="1"/>
    <col min="15112" max="15361" width="9.140625" style="3"/>
    <col min="15362" max="15362" width="7.85546875" style="3" customWidth="1"/>
    <col min="15363" max="15363" width="14.7109375" style="3" customWidth="1"/>
    <col min="15364" max="15364" width="14.28515625" style="3" customWidth="1"/>
    <col min="15365" max="15367" width="14.7109375" style="3" customWidth="1"/>
    <col min="15368" max="15617" width="9.140625" style="3"/>
    <col min="15618" max="15618" width="7.85546875" style="3" customWidth="1"/>
    <col min="15619" max="15619" width="14.7109375" style="3" customWidth="1"/>
    <col min="15620" max="15620" width="14.28515625" style="3" customWidth="1"/>
    <col min="15621" max="15623" width="14.7109375" style="3" customWidth="1"/>
    <col min="15624" max="15873" width="9.140625" style="3"/>
    <col min="15874" max="15874" width="7.85546875" style="3" customWidth="1"/>
    <col min="15875" max="15875" width="14.7109375" style="3" customWidth="1"/>
    <col min="15876" max="15876" width="14.28515625" style="3" customWidth="1"/>
    <col min="15877" max="15879" width="14.7109375" style="3" customWidth="1"/>
    <col min="15880" max="16129" width="9.140625" style="3"/>
    <col min="16130" max="16130" width="7.85546875" style="3" customWidth="1"/>
    <col min="16131" max="16131" width="14.7109375" style="3" customWidth="1"/>
    <col min="16132" max="16132" width="14.28515625" style="3" customWidth="1"/>
    <col min="16133" max="16135" width="14.7109375" style="3" customWidth="1"/>
    <col min="16136" max="16384" width="9.140625" style="3"/>
  </cols>
  <sheetData>
    <row r="1" spans="1:13" x14ac:dyDescent="0.25">
      <c r="A1" s="1"/>
      <c r="B1" s="1"/>
      <c r="C1" s="1"/>
      <c r="D1" s="1"/>
      <c r="E1" s="1"/>
      <c r="F1" s="1"/>
      <c r="G1" s="2"/>
    </row>
    <row r="2" spans="1:13" x14ac:dyDescent="0.25">
      <c r="A2" s="1"/>
      <c r="B2" s="1"/>
      <c r="C2" s="1"/>
      <c r="D2" s="1"/>
      <c r="E2" s="1"/>
      <c r="F2" s="4"/>
      <c r="G2" s="5"/>
    </row>
    <row r="3" spans="1:13" x14ac:dyDescent="0.25">
      <c r="A3" s="1"/>
      <c r="B3" s="1"/>
      <c r="C3" s="1"/>
      <c r="D3" s="1"/>
      <c r="E3" s="1"/>
      <c r="F3" s="4"/>
      <c r="G3" s="5"/>
    </row>
    <row r="4" spans="1:13" ht="21" x14ac:dyDescent="0.35">
      <c r="A4" s="1"/>
      <c r="B4" s="6" t="s">
        <v>14</v>
      </c>
      <c r="C4" s="1"/>
      <c r="D4" s="1"/>
      <c r="E4" s="7"/>
      <c r="F4" s="8"/>
      <c r="G4" s="6"/>
      <c r="K4" s="9"/>
      <c r="L4" s="10"/>
    </row>
    <row r="5" spans="1:13" x14ac:dyDescent="0.25">
      <c r="A5" s="1"/>
      <c r="B5" s="1"/>
      <c r="C5" s="1"/>
      <c r="D5" s="1"/>
      <c r="E5" s="1"/>
      <c r="F5" s="8"/>
      <c r="G5" s="1"/>
      <c r="K5" s="11"/>
      <c r="L5" s="10"/>
    </row>
    <row r="6" spans="1:13" x14ac:dyDescent="0.25">
      <c r="A6" s="1"/>
      <c r="B6" s="12" t="s">
        <v>0</v>
      </c>
      <c r="C6" s="13"/>
      <c r="D6" s="14"/>
      <c r="E6" s="15">
        <v>44743</v>
      </c>
      <c r="F6" s="16"/>
      <c r="G6" s="1"/>
      <c r="K6" s="17"/>
      <c r="L6" s="17"/>
    </row>
    <row r="7" spans="1:13" x14ac:dyDescent="0.25">
      <c r="A7" s="1"/>
      <c r="B7" s="18" t="s">
        <v>1</v>
      </c>
      <c r="C7" s="19"/>
      <c r="E7" s="20">
        <v>120</v>
      </c>
      <c r="F7" s="21" t="s">
        <v>2</v>
      </c>
      <c r="G7" s="1"/>
      <c r="K7" s="22"/>
      <c r="L7" s="22"/>
    </row>
    <row r="8" spans="1:13" x14ac:dyDescent="0.25">
      <c r="A8" s="1"/>
      <c r="B8" s="18" t="s">
        <v>3</v>
      </c>
      <c r="C8" s="19"/>
      <c r="D8" s="23">
        <f>E6-1</f>
        <v>44742</v>
      </c>
      <c r="E8" s="24">
        <v>1205055.0473117183</v>
      </c>
      <c r="F8" s="21" t="s">
        <v>4</v>
      </c>
      <c r="G8" s="1"/>
      <c r="K8" s="22"/>
      <c r="L8" s="22"/>
    </row>
    <row r="9" spans="1:13" x14ac:dyDescent="0.25">
      <c r="A9" s="1"/>
      <c r="B9" s="18" t="s">
        <v>5</v>
      </c>
      <c r="C9" s="19"/>
      <c r="D9" s="23">
        <f>EDATE(D8,E7)</f>
        <v>48395</v>
      </c>
      <c r="E9" s="24">
        <v>0</v>
      </c>
      <c r="F9" s="21" t="s">
        <v>4</v>
      </c>
      <c r="G9" s="25"/>
      <c r="K9" s="22"/>
      <c r="L9" s="22"/>
    </row>
    <row r="10" spans="1:13" x14ac:dyDescent="0.25">
      <c r="A10" s="1"/>
      <c r="B10" s="18" t="s">
        <v>6</v>
      </c>
      <c r="C10" s="19"/>
      <c r="E10" s="26">
        <v>1</v>
      </c>
      <c r="F10" s="21"/>
      <c r="G10" s="1"/>
      <c r="K10" s="27"/>
      <c r="L10" s="27"/>
    </row>
    <row r="11" spans="1:13" x14ac:dyDescent="0.25">
      <c r="A11" s="1"/>
      <c r="B11" s="28" t="s">
        <v>15</v>
      </c>
      <c r="C11" s="29"/>
      <c r="D11" s="30"/>
      <c r="E11" s="31">
        <v>3.5000000000000003E-2</v>
      </c>
      <c r="F11" s="32"/>
      <c r="G11" s="33"/>
      <c r="K11" s="22"/>
      <c r="L11" s="22"/>
      <c r="M11" s="27"/>
    </row>
    <row r="12" spans="1:13" x14ac:dyDescent="0.25">
      <c r="A12" s="1"/>
      <c r="B12" s="20"/>
      <c r="C12" s="19"/>
      <c r="E12" s="34"/>
      <c r="F12" s="20"/>
      <c r="G12" s="33"/>
      <c r="K12" s="22"/>
      <c r="L12" s="22"/>
      <c r="M12" s="27"/>
    </row>
    <row r="13" spans="1:13" x14ac:dyDescent="0.25">
      <c r="K13" s="22"/>
      <c r="L13" s="22"/>
      <c r="M13" s="27"/>
    </row>
    <row r="14" spans="1:13" ht="15.75" thickBot="1" x14ac:dyDescent="0.3">
      <c r="A14" s="35" t="s">
        <v>7</v>
      </c>
      <c r="B14" s="35" t="s">
        <v>8</v>
      </c>
      <c r="C14" s="35" t="s">
        <v>9</v>
      </c>
      <c r="D14" s="35" t="s">
        <v>10</v>
      </c>
      <c r="E14" s="35" t="s">
        <v>11</v>
      </c>
      <c r="F14" s="35" t="s">
        <v>12</v>
      </c>
      <c r="G14" s="35" t="s">
        <v>13</v>
      </c>
      <c r="K14" s="22"/>
      <c r="L14" s="22"/>
      <c r="M14" s="27"/>
    </row>
    <row r="15" spans="1:13" x14ac:dyDescent="0.25">
      <c r="A15" s="36">
        <f>E6</f>
        <v>44743</v>
      </c>
      <c r="B15" s="19">
        <v>1</v>
      </c>
      <c r="C15" s="8">
        <f>E8</f>
        <v>1205055.0473117183</v>
      </c>
      <c r="D15" s="37">
        <f>ROUND(C15*$E$11/12,2)</f>
        <v>3514.74</v>
      </c>
      <c r="E15" s="37">
        <f>PPMT($E$11/12,B15,$E$7,-$E$8,$E$9,0)</f>
        <v>8401.5474812839093</v>
      </c>
      <c r="F15" s="37">
        <f>ROUND(PMT($E$11/12,E7,-E8,E9),2)</f>
        <v>11916.29</v>
      </c>
      <c r="G15" s="37">
        <f>C15-E15</f>
        <v>1196653.4998304343</v>
      </c>
      <c r="K15" s="22"/>
      <c r="L15" s="22"/>
      <c r="M15" s="27"/>
    </row>
    <row r="16" spans="1:13" x14ac:dyDescent="0.25">
      <c r="A16" s="36">
        <f>EDATE(A15,1)</f>
        <v>44774</v>
      </c>
      <c r="B16" s="19">
        <v>2</v>
      </c>
      <c r="C16" s="8">
        <f>G15</f>
        <v>1196653.4998304343</v>
      </c>
      <c r="D16" s="37">
        <f t="shared" ref="D16:D73" si="0">ROUND(C16*$E$11/12,2)</f>
        <v>3490.24</v>
      </c>
      <c r="E16" s="37">
        <f t="shared" ref="E16:E79" si="1">PPMT($E$11/12,B16,$E$7,-$E$8,$E$9,0)</f>
        <v>8426.051994770989</v>
      </c>
      <c r="F16" s="37">
        <f>F15</f>
        <v>11916.29</v>
      </c>
      <c r="G16" s="37">
        <f t="shared" ref="G16:G73" si="2">C16-E16</f>
        <v>1188227.4478356633</v>
      </c>
      <c r="K16" s="22"/>
      <c r="L16" s="22"/>
      <c r="M16" s="27"/>
    </row>
    <row r="17" spans="1:13" x14ac:dyDescent="0.25">
      <c r="A17" s="36">
        <f>EDATE(A16,1)</f>
        <v>44805</v>
      </c>
      <c r="B17" s="19">
        <v>3</v>
      </c>
      <c r="C17" s="8">
        <f>G16</f>
        <v>1188227.4478356633</v>
      </c>
      <c r="D17" s="37">
        <f t="shared" si="0"/>
        <v>3465.66</v>
      </c>
      <c r="E17" s="37">
        <f t="shared" si="1"/>
        <v>8450.6279797557381</v>
      </c>
      <c r="F17" s="37">
        <f t="shared" ref="F17:F80" si="3">F16</f>
        <v>11916.29</v>
      </c>
      <c r="G17" s="37">
        <f t="shared" si="2"/>
        <v>1179776.8198559077</v>
      </c>
      <c r="K17" s="22"/>
      <c r="L17" s="22"/>
      <c r="M17" s="27"/>
    </row>
    <row r="18" spans="1:13" x14ac:dyDescent="0.25">
      <c r="A18" s="36">
        <f t="shared" ref="A18:A81" si="4">EDATE(A17,1)</f>
        <v>44835</v>
      </c>
      <c r="B18" s="19">
        <v>4</v>
      </c>
      <c r="C18" s="8">
        <f t="shared" ref="C18:C73" si="5">G17</f>
        <v>1179776.8198559077</v>
      </c>
      <c r="D18" s="37">
        <f t="shared" si="0"/>
        <v>3441.02</v>
      </c>
      <c r="E18" s="37">
        <f t="shared" si="1"/>
        <v>8475.2756446966923</v>
      </c>
      <c r="F18" s="37">
        <f t="shared" si="3"/>
        <v>11916.29</v>
      </c>
      <c r="G18" s="37">
        <f t="shared" si="2"/>
        <v>1171301.5442112109</v>
      </c>
      <c r="K18" s="22"/>
      <c r="L18" s="22"/>
      <c r="M18" s="27"/>
    </row>
    <row r="19" spans="1:13" x14ac:dyDescent="0.25">
      <c r="A19" s="36">
        <f t="shared" si="4"/>
        <v>44866</v>
      </c>
      <c r="B19" s="19">
        <v>5</v>
      </c>
      <c r="C19" s="8">
        <f t="shared" si="5"/>
        <v>1171301.5442112109</v>
      </c>
      <c r="D19" s="37">
        <f t="shared" si="0"/>
        <v>3416.3</v>
      </c>
      <c r="E19" s="37">
        <f t="shared" si="1"/>
        <v>8499.9951986603919</v>
      </c>
      <c r="F19" s="37">
        <f t="shared" si="3"/>
        <v>11916.29</v>
      </c>
      <c r="G19" s="37">
        <f t="shared" si="2"/>
        <v>1162801.5490125506</v>
      </c>
      <c r="K19" s="22"/>
      <c r="L19" s="22"/>
      <c r="M19" s="27"/>
    </row>
    <row r="20" spans="1:13" x14ac:dyDescent="0.25">
      <c r="A20" s="36">
        <f t="shared" si="4"/>
        <v>44896</v>
      </c>
      <c r="B20" s="19">
        <v>6</v>
      </c>
      <c r="C20" s="8">
        <f t="shared" si="5"/>
        <v>1162801.5490125506</v>
      </c>
      <c r="D20" s="37">
        <f t="shared" si="0"/>
        <v>3391.5</v>
      </c>
      <c r="E20" s="37">
        <f t="shared" si="1"/>
        <v>8524.7868513231497</v>
      </c>
      <c r="F20" s="37">
        <f t="shared" si="3"/>
        <v>11916.29</v>
      </c>
      <c r="G20" s="37">
        <f t="shared" si="2"/>
        <v>1154276.7621612274</v>
      </c>
      <c r="K20" s="22"/>
      <c r="L20" s="22"/>
      <c r="M20" s="27"/>
    </row>
    <row r="21" spans="1:13" x14ac:dyDescent="0.25">
      <c r="A21" s="36">
        <f t="shared" si="4"/>
        <v>44927</v>
      </c>
      <c r="B21" s="19">
        <v>7</v>
      </c>
      <c r="C21" s="8">
        <f t="shared" si="5"/>
        <v>1154276.7621612274</v>
      </c>
      <c r="D21" s="37">
        <f t="shared" si="0"/>
        <v>3366.64</v>
      </c>
      <c r="E21" s="37">
        <f t="shared" si="1"/>
        <v>8549.6508129728427</v>
      </c>
      <c r="F21" s="37">
        <f t="shared" si="3"/>
        <v>11916.29</v>
      </c>
      <c r="G21" s="37">
        <f t="shared" si="2"/>
        <v>1145727.1113482546</v>
      </c>
      <c r="K21" s="22"/>
      <c r="L21" s="22"/>
      <c r="M21" s="27"/>
    </row>
    <row r="22" spans="1:13" x14ac:dyDescent="0.25">
      <c r="A22" s="36">
        <f>EDATE(A21,1)</f>
        <v>44958</v>
      </c>
      <c r="B22" s="19">
        <v>8</v>
      </c>
      <c r="C22" s="8">
        <f t="shared" si="5"/>
        <v>1145727.1113482546</v>
      </c>
      <c r="D22" s="37">
        <f t="shared" si="0"/>
        <v>3341.7</v>
      </c>
      <c r="E22" s="37">
        <f t="shared" si="1"/>
        <v>8574.5872945106803</v>
      </c>
      <c r="F22" s="37">
        <f t="shared" si="3"/>
        <v>11916.29</v>
      </c>
      <c r="G22" s="37">
        <f t="shared" si="2"/>
        <v>1137152.524053744</v>
      </c>
      <c r="K22" s="22"/>
      <c r="L22" s="22"/>
      <c r="M22" s="27"/>
    </row>
    <row r="23" spans="1:13" x14ac:dyDescent="0.25">
      <c r="A23" s="36">
        <f t="shared" si="4"/>
        <v>44986</v>
      </c>
      <c r="B23" s="19">
        <v>9</v>
      </c>
      <c r="C23" s="8">
        <f t="shared" si="5"/>
        <v>1137152.524053744</v>
      </c>
      <c r="D23" s="37">
        <f t="shared" si="0"/>
        <v>3316.69</v>
      </c>
      <c r="E23" s="37">
        <f t="shared" si="1"/>
        <v>8599.5965074530031</v>
      </c>
      <c r="F23" s="37">
        <f t="shared" si="3"/>
        <v>11916.29</v>
      </c>
      <c r="G23" s="37">
        <f t="shared" si="2"/>
        <v>1128552.9275462911</v>
      </c>
      <c r="K23" s="22"/>
      <c r="L23" s="22"/>
      <c r="M23" s="27"/>
    </row>
    <row r="24" spans="1:13" x14ac:dyDescent="0.25">
      <c r="A24" s="36">
        <f t="shared" si="4"/>
        <v>45017</v>
      </c>
      <c r="B24" s="19">
        <v>10</v>
      </c>
      <c r="C24" s="8">
        <f t="shared" si="5"/>
        <v>1128552.9275462911</v>
      </c>
      <c r="D24" s="37">
        <f t="shared" si="0"/>
        <v>3291.61</v>
      </c>
      <c r="E24" s="37">
        <f t="shared" si="1"/>
        <v>8624.678663933073</v>
      </c>
      <c r="F24" s="37">
        <f t="shared" si="3"/>
        <v>11916.29</v>
      </c>
      <c r="G24" s="37">
        <f t="shared" si="2"/>
        <v>1119928.248882358</v>
      </c>
      <c r="K24" s="22"/>
      <c r="L24" s="22"/>
      <c r="M24" s="27"/>
    </row>
    <row r="25" spans="1:13" x14ac:dyDescent="0.25">
      <c r="A25" s="36">
        <f t="shared" si="4"/>
        <v>45047</v>
      </c>
      <c r="B25" s="19">
        <v>11</v>
      </c>
      <c r="C25" s="8">
        <f t="shared" si="5"/>
        <v>1119928.248882358</v>
      </c>
      <c r="D25" s="37">
        <f t="shared" si="0"/>
        <v>3266.46</v>
      </c>
      <c r="E25" s="37">
        <f t="shared" si="1"/>
        <v>8649.8339767028792</v>
      </c>
      <c r="F25" s="37">
        <f t="shared" si="3"/>
        <v>11916.29</v>
      </c>
      <c r="G25" s="37">
        <f t="shared" si="2"/>
        <v>1111278.4149056552</v>
      </c>
    </row>
    <row r="26" spans="1:13" x14ac:dyDescent="0.25">
      <c r="A26" s="36">
        <f t="shared" si="4"/>
        <v>45078</v>
      </c>
      <c r="B26" s="19">
        <v>12</v>
      </c>
      <c r="C26" s="8">
        <f t="shared" si="5"/>
        <v>1111278.4149056552</v>
      </c>
      <c r="D26" s="37">
        <f t="shared" si="0"/>
        <v>3241.23</v>
      </c>
      <c r="E26" s="37">
        <f t="shared" si="1"/>
        <v>8675.0626591349301</v>
      </c>
      <c r="F26" s="37">
        <f t="shared" si="3"/>
        <v>11916.29</v>
      </c>
      <c r="G26" s="37">
        <f t="shared" si="2"/>
        <v>1102603.3522465203</v>
      </c>
    </row>
    <row r="27" spans="1:13" x14ac:dyDescent="0.25">
      <c r="A27" s="36">
        <f t="shared" si="4"/>
        <v>45108</v>
      </c>
      <c r="B27" s="19">
        <v>13</v>
      </c>
      <c r="C27" s="8">
        <f t="shared" si="5"/>
        <v>1102603.3522465203</v>
      </c>
      <c r="D27" s="37">
        <f t="shared" si="0"/>
        <v>3215.93</v>
      </c>
      <c r="E27" s="37">
        <f t="shared" si="1"/>
        <v>8700.3649252240721</v>
      </c>
      <c r="F27" s="37">
        <f t="shared" si="3"/>
        <v>11916.29</v>
      </c>
      <c r="G27" s="37">
        <f t="shared" si="2"/>
        <v>1093902.9873212962</v>
      </c>
    </row>
    <row r="28" spans="1:13" x14ac:dyDescent="0.25">
      <c r="A28" s="36">
        <f t="shared" si="4"/>
        <v>45139</v>
      </c>
      <c r="B28" s="19">
        <v>14</v>
      </c>
      <c r="C28" s="8">
        <f t="shared" si="5"/>
        <v>1093902.9873212962</v>
      </c>
      <c r="D28" s="37">
        <f t="shared" si="0"/>
        <v>3190.55</v>
      </c>
      <c r="E28" s="37">
        <f t="shared" si="1"/>
        <v>8725.7409895893088</v>
      </c>
      <c r="F28" s="37">
        <f t="shared" si="3"/>
        <v>11916.29</v>
      </c>
      <c r="G28" s="37">
        <f t="shared" si="2"/>
        <v>1085177.2463317069</v>
      </c>
    </row>
    <row r="29" spans="1:13" x14ac:dyDescent="0.25">
      <c r="A29" s="36">
        <f t="shared" si="4"/>
        <v>45170</v>
      </c>
      <c r="B29" s="19">
        <v>15</v>
      </c>
      <c r="C29" s="8">
        <f t="shared" si="5"/>
        <v>1085177.2463317069</v>
      </c>
      <c r="D29" s="37">
        <f t="shared" si="0"/>
        <v>3165.1</v>
      </c>
      <c r="E29" s="37">
        <f t="shared" si="1"/>
        <v>8751.1910674756109</v>
      </c>
      <c r="F29" s="37">
        <f t="shared" si="3"/>
        <v>11916.29</v>
      </c>
      <c r="G29" s="37">
        <f t="shared" si="2"/>
        <v>1076426.0552642313</v>
      </c>
    </row>
    <row r="30" spans="1:13" x14ac:dyDescent="0.25">
      <c r="A30" s="36">
        <f t="shared" si="4"/>
        <v>45200</v>
      </c>
      <c r="B30" s="19">
        <v>16</v>
      </c>
      <c r="C30" s="8">
        <f t="shared" si="5"/>
        <v>1076426.0552642313</v>
      </c>
      <c r="D30" s="37">
        <f t="shared" si="0"/>
        <v>3139.58</v>
      </c>
      <c r="E30" s="37">
        <f t="shared" si="1"/>
        <v>8776.7153747557495</v>
      </c>
      <c r="F30" s="37">
        <f t="shared" si="3"/>
        <v>11916.29</v>
      </c>
      <c r="G30" s="37">
        <f t="shared" si="2"/>
        <v>1067649.3398894756</v>
      </c>
    </row>
    <row r="31" spans="1:13" x14ac:dyDescent="0.25">
      <c r="A31" s="36">
        <f t="shared" si="4"/>
        <v>45231</v>
      </c>
      <c r="B31" s="19">
        <v>17</v>
      </c>
      <c r="C31" s="8">
        <f t="shared" si="5"/>
        <v>1067649.3398894756</v>
      </c>
      <c r="D31" s="37">
        <f t="shared" si="0"/>
        <v>3113.98</v>
      </c>
      <c r="E31" s="37">
        <f t="shared" si="1"/>
        <v>8802.3141279321208</v>
      </c>
      <c r="F31" s="37">
        <f t="shared" si="3"/>
        <v>11916.29</v>
      </c>
      <c r="G31" s="37">
        <f t="shared" si="2"/>
        <v>1058847.0257615435</v>
      </c>
    </row>
    <row r="32" spans="1:13" x14ac:dyDescent="0.25">
      <c r="A32" s="36">
        <f t="shared" si="4"/>
        <v>45261</v>
      </c>
      <c r="B32" s="19">
        <v>18</v>
      </c>
      <c r="C32" s="8">
        <f t="shared" si="5"/>
        <v>1058847.0257615435</v>
      </c>
      <c r="D32" s="37">
        <f t="shared" si="0"/>
        <v>3088.3</v>
      </c>
      <c r="E32" s="37">
        <f t="shared" si="1"/>
        <v>8827.9875441385884</v>
      </c>
      <c r="F32" s="37">
        <f t="shared" si="3"/>
        <v>11916.29</v>
      </c>
      <c r="G32" s="37">
        <f t="shared" si="2"/>
        <v>1050019.0382174049</v>
      </c>
    </row>
    <row r="33" spans="1:7" x14ac:dyDescent="0.25">
      <c r="A33" s="36">
        <f t="shared" si="4"/>
        <v>45292</v>
      </c>
      <c r="B33" s="19">
        <v>19</v>
      </c>
      <c r="C33" s="8">
        <f t="shared" si="5"/>
        <v>1050019.0382174049</v>
      </c>
      <c r="D33" s="37">
        <f t="shared" si="0"/>
        <v>3062.56</v>
      </c>
      <c r="E33" s="37">
        <f t="shared" si="1"/>
        <v>8853.7358411423247</v>
      </c>
      <c r="F33" s="37">
        <f t="shared" si="3"/>
        <v>11916.29</v>
      </c>
      <c r="G33" s="37">
        <f t="shared" si="2"/>
        <v>1041165.3023762625</v>
      </c>
    </row>
    <row r="34" spans="1:7" x14ac:dyDescent="0.25">
      <c r="A34" s="36">
        <f t="shared" si="4"/>
        <v>45323</v>
      </c>
      <c r="B34" s="19">
        <v>20</v>
      </c>
      <c r="C34" s="8">
        <f t="shared" si="5"/>
        <v>1041165.3023762625</v>
      </c>
      <c r="D34" s="37">
        <f t="shared" si="0"/>
        <v>3036.73</v>
      </c>
      <c r="E34" s="37">
        <f t="shared" si="1"/>
        <v>8879.5592373456566</v>
      </c>
      <c r="F34" s="37">
        <f t="shared" si="3"/>
        <v>11916.29</v>
      </c>
      <c r="G34" s="37">
        <f t="shared" si="2"/>
        <v>1032285.7431389168</v>
      </c>
    </row>
    <row r="35" spans="1:7" x14ac:dyDescent="0.25">
      <c r="A35" s="36">
        <f t="shared" si="4"/>
        <v>45352</v>
      </c>
      <c r="B35" s="19">
        <v>21</v>
      </c>
      <c r="C35" s="8">
        <f t="shared" si="5"/>
        <v>1032285.7431389168</v>
      </c>
      <c r="D35" s="37">
        <f t="shared" si="0"/>
        <v>3010.83</v>
      </c>
      <c r="E35" s="37">
        <f t="shared" si="1"/>
        <v>8905.4579517879156</v>
      </c>
      <c r="F35" s="37">
        <f t="shared" si="3"/>
        <v>11916.29</v>
      </c>
      <c r="G35" s="37">
        <f t="shared" si="2"/>
        <v>1023380.2851871289</v>
      </c>
    </row>
    <row r="36" spans="1:7" x14ac:dyDescent="0.25">
      <c r="A36" s="36">
        <f t="shared" si="4"/>
        <v>45383</v>
      </c>
      <c r="B36" s="19">
        <v>22</v>
      </c>
      <c r="C36" s="8">
        <f t="shared" si="5"/>
        <v>1023380.2851871289</v>
      </c>
      <c r="D36" s="37">
        <f t="shared" si="0"/>
        <v>2984.86</v>
      </c>
      <c r="E36" s="37">
        <f t="shared" si="1"/>
        <v>8931.4322041472969</v>
      </c>
      <c r="F36" s="37">
        <f t="shared" si="3"/>
        <v>11916.29</v>
      </c>
      <c r="G36" s="37">
        <f t="shared" si="2"/>
        <v>1014448.8529829816</v>
      </c>
    </row>
    <row r="37" spans="1:7" x14ac:dyDescent="0.25">
      <c r="A37" s="36">
        <f t="shared" si="4"/>
        <v>45413</v>
      </c>
      <c r="B37" s="19">
        <v>23</v>
      </c>
      <c r="C37" s="8">
        <f t="shared" si="5"/>
        <v>1014448.8529829816</v>
      </c>
      <c r="D37" s="37">
        <f t="shared" si="0"/>
        <v>2958.81</v>
      </c>
      <c r="E37" s="37">
        <f t="shared" si="1"/>
        <v>8957.4822147427258</v>
      </c>
      <c r="F37" s="37">
        <f t="shared" si="3"/>
        <v>11916.29</v>
      </c>
      <c r="G37" s="37">
        <f t="shared" si="2"/>
        <v>1005491.3707682389</v>
      </c>
    </row>
    <row r="38" spans="1:7" x14ac:dyDescent="0.25">
      <c r="A38" s="36">
        <f t="shared" si="4"/>
        <v>45444</v>
      </c>
      <c r="B38" s="19">
        <v>24</v>
      </c>
      <c r="C38" s="8">
        <f t="shared" si="5"/>
        <v>1005491.3707682389</v>
      </c>
      <c r="D38" s="37">
        <f t="shared" si="0"/>
        <v>2932.68</v>
      </c>
      <c r="E38" s="37">
        <f t="shared" si="1"/>
        <v>8983.6082045357252</v>
      </c>
      <c r="F38" s="37">
        <f t="shared" si="3"/>
        <v>11916.29</v>
      </c>
      <c r="G38" s="37">
        <f t="shared" si="2"/>
        <v>996507.76256370323</v>
      </c>
    </row>
    <row r="39" spans="1:7" x14ac:dyDescent="0.25">
      <c r="A39" s="36">
        <f t="shared" si="4"/>
        <v>45474</v>
      </c>
      <c r="B39" s="19">
        <v>25</v>
      </c>
      <c r="C39" s="8">
        <f t="shared" si="5"/>
        <v>996507.76256370323</v>
      </c>
      <c r="D39" s="37">
        <f t="shared" si="0"/>
        <v>2906.48</v>
      </c>
      <c r="E39" s="37">
        <f t="shared" si="1"/>
        <v>9009.8103951322882</v>
      </c>
      <c r="F39" s="37">
        <f t="shared" si="3"/>
        <v>11916.29</v>
      </c>
      <c r="G39" s="37">
        <f t="shared" si="2"/>
        <v>987497.95216857095</v>
      </c>
    </row>
    <row r="40" spans="1:7" x14ac:dyDescent="0.25">
      <c r="A40" s="36">
        <f t="shared" si="4"/>
        <v>45505</v>
      </c>
      <c r="B40" s="19">
        <v>26</v>
      </c>
      <c r="C40" s="8">
        <f t="shared" si="5"/>
        <v>987497.95216857095</v>
      </c>
      <c r="D40" s="37">
        <f t="shared" si="0"/>
        <v>2880.2</v>
      </c>
      <c r="E40" s="37">
        <f t="shared" si="1"/>
        <v>9036.0890087847583</v>
      </c>
      <c r="F40" s="37">
        <f t="shared" si="3"/>
        <v>11916.29</v>
      </c>
      <c r="G40" s="37">
        <f t="shared" si="2"/>
        <v>978461.86315978621</v>
      </c>
    </row>
    <row r="41" spans="1:7" x14ac:dyDescent="0.25">
      <c r="A41" s="36">
        <f t="shared" si="4"/>
        <v>45536</v>
      </c>
      <c r="B41" s="19">
        <v>27</v>
      </c>
      <c r="C41" s="8">
        <f t="shared" si="5"/>
        <v>978461.86315978621</v>
      </c>
      <c r="D41" s="37">
        <f t="shared" si="0"/>
        <v>2853.85</v>
      </c>
      <c r="E41" s="37">
        <f t="shared" si="1"/>
        <v>9062.4442683937141</v>
      </c>
      <c r="F41" s="37">
        <f t="shared" si="3"/>
        <v>11916.29</v>
      </c>
      <c r="G41" s="37">
        <f t="shared" si="2"/>
        <v>969399.41889139253</v>
      </c>
    </row>
    <row r="42" spans="1:7" x14ac:dyDescent="0.25">
      <c r="A42" s="36">
        <f t="shared" si="4"/>
        <v>45566</v>
      </c>
      <c r="B42" s="19">
        <v>28</v>
      </c>
      <c r="C42" s="8">
        <f t="shared" si="5"/>
        <v>969399.41889139253</v>
      </c>
      <c r="D42" s="37">
        <f t="shared" si="0"/>
        <v>2827.41</v>
      </c>
      <c r="E42" s="37">
        <f t="shared" si="1"/>
        <v>9088.8763975098627</v>
      </c>
      <c r="F42" s="37">
        <f t="shared" si="3"/>
        <v>11916.29</v>
      </c>
      <c r="G42" s="37">
        <f t="shared" si="2"/>
        <v>960310.54249388271</v>
      </c>
    </row>
    <row r="43" spans="1:7" x14ac:dyDescent="0.25">
      <c r="A43" s="36">
        <f t="shared" si="4"/>
        <v>45597</v>
      </c>
      <c r="B43" s="19">
        <v>29</v>
      </c>
      <c r="C43" s="8">
        <f t="shared" si="5"/>
        <v>960310.54249388271</v>
      </c>
      <c r="D43" s="37">
        <f t="shared" si="0"/>
        <v>2800.91</v>
      </c>
      <c r="E43" s="37">
        <f t="shared" si="1"/>
        <v>9115.3856203359337</v>
      </c>
      <c r="F43" s="37">
        <f t="shared" si="3"/>
        <v>11916.29</v>
      </c>
      <c r="G43" s="37">
        <f t="shared" si="2"/>
        <v>951195.15687354677</v>
      </c>
    </row>
    <row r="44" spans="1:7" x14ac:dyDescent="0.25">
      <c r="A44" s="36">
        <f t="shared" si="4"/>
        <v>45627</v>
      </c>
      <c r="B44" s="19">
        <v>30</v>
      </c>
      <c r="C44" s="8">
        <f t="shared" si="5"/>
        <v>951195.15687354677</v>
      </c>
      <c r="D44" s="37">
        <f t="shared" si="0"/>
        <v>2774.32</v>
      </c>
      <c r="E44" s="37">
        <f t="shared" si="1"/>
        <v>9141.9721617285777</v>
      </c>
      <c r="F44" s="37">
        <f t="shared" si="3"/>
        <v>11916.29</v>
      </c>
      <c r="G44" s="37">
        <f t="shared" si="2"/>
        <v>942053.18471181823</v>
      </c>
    </row>
    <row r="45" spans="1:7" x14ac:dyDescent="0.25">
      <c r="A45" s="36">
        <f t="shared" si="4"/>
        <v>45658</v>
      </c>
      <c r="B45" s="19">
        <v>31</v>
      </c>
      <c r="C45" s="8">
        <f t="shared" si="5"/>
        <v>942053.18471181823</v>
      </c>
      <c r="D45" s="37">
        <f t="shared" si="0"/>
        <v>2747.66</v>
      </c>
      <c r="E45" s="37">
        <f t="shared" si="1"/>
        <v>9168.6362472002857</v>
      </c>
      <c r="F45" s="37">
        <f t="shared" si="3"/>
        <v>11916.29</v>
      </c>
      <c r="G45" s="37">
        <f t="shared" si="2"/>
        <v>932884.54846461792</v>
      </c>
    </row>
    <row r="46" spans="1:7" x14ac:dyDescent="0.25">
      <c r="A46" s="36">
        <f t="shared" si="4"/>
        <v>45689</v>
      </c>
      <c r="B46" s="19">
        <v>32</v>
      </c>
      <c r="C46" s="8">
        <f t="shared" si="5"/>
        <v>932884.54846461792</v>
      </c>
      <c r="D46" s="37">
        <f t="shared" si="0"/>
        <v>2720.91</v>
      </c>
      <c r="E46" s="37">
        <f t="shared" si="1"/>
        <v>9195.3781029212878</v>
      </c>
      <c r="F46" s="37">
        <f t="shared" si="3"/>
        <v>11916.29</v>
      </c>
      <c r="G46" s="37">
        <f t="shared" si="2"/>
        <v>923689.17036169663</v>
      </c>
    </row>
    <row r="47" spans="1:7" x14ac:dyDescent="0.25">
      <c r="A47" s="36">
        <f t="shared" si="4"/>
        <v>45717</v>
      </c>
      <c r="B47" s="19">
        <v>33</v>
      </c>
      <c r="C47" s="8">
        <f t="shared" si="5"/>
        <v>923689.17036169663</v>
      </c>
      <c r="D47" s="37">
        <f t="shared" si="0"/>
        <v>2694.09</v>
      </c>
      <c r="E47" s="37">
        <f t="shared" si="1"/>
        <v>9222.1979557214745</v>
      </c>
      <c r="F47" s="37">
        <f t="shared" si="3"/>
        <v>11916.29</v>
      </c>
      <c r="G47" s="37">
        <f t="shared" si="2"/>
        <v>914466.9724059751</v>
      </c>
    </row>
    <row r="48" spans="1:7" x14ac:dyDescent="0.25">
      <c r="A48" s="36">
        <f t="shared" si="4"/>
        <v>45748</v>
      </c>
      <c r="B48" s="19">
        <v>34</v>
      </c>
      <c r="C48" s="8">
        <f t="shared" si="5"/>
        <v>914466.9724059751</v>
      </c>
      <c r="D48" s="37">
        <f t="shared" si="0"/>
        <v>2667.2</v>
      </c>
      <c r="E48" s="37">
        <f t="shared" si="1"/>
        <v>9249.0960330923299</v>
      </c>
      <c r="F48" s="37">
        <f t="shared" si="3"/>
        <v>11916.29</v>
      </c>
      <c r="G48" s="37">
        <f t="shared" si="2"/>
        <v>905217.87637288275</v>
      </c>
    </row>
    <row r="49" spans="1:7" x14ac:dyDescent="0.25">
      <c r="A49" s="36">
        <f t="shared" si="4"/>
        <v>45778</v>
      </c>
      <c r="B49" s="19">
        <v>35</v>
      </c>
      <c r="C49" s="8">
        <f t="shared" si="5"/>
        <v>905217.87637288275</v>
      </c>
      <c r="D49" s="37">
        <f t="shared" si="0"/>
        <v>2640.22</v>
      </c>
      <c r="E49" s="37">
        <f t="shared" si="1"/>
        <v>9276.072563188849</v>
      </c>
      <c r="F49" s="37">
        <f t="shared" si="3"/>
        <v>11916.29</v>
      </c>
      <c r="G49" s="37">
        <f t="shared" si="2"/>
        <v>895941.8038096939</v>
      </c>
    </row>
    <row r="50" spans="1:7" x14ac:dyDescent="0.25">
      <c r="A50" s="36">
        <f t="shared" si="4"/>
        <v>45809</v>
      </c>
      <c r="B50" s="19">
        <v>36</v>
      </c>
      <c r="C50" s="8">
        <f t="shared" si="5"/>
        <v>895941.8038096939</v>
      </c>
      <c r="D50" s="37">
        <f t="shared" si="0"/>
        <v>2613.16</v>
      </c>
      <c r="E50" s="37">
        <f t="shared" si="1"/>
        <v>9303.1277748314824</v>
      </c>
      <c r="F50" s="37">
        <f t="shared" si="3"/>
        <v>11916.29</v>
      </c>
      <c r="G50" s="37">
        <f t="shared" si="2"/>
        <v>886638.67603486241</v>
      </c>
    </row>
    <row r="51" spans="1:7" x14ac:dyDescent="0.25">
      <c r="A51" s="36">
        <f t="shared" si="4"/>
        <v>45839</v>
      </c>
      <c r="B51" s="19">
        <v>37</v>
      </c>
      <c r="C51" s="8">
        <f t="shared" si="5"/>
        <v>886638.67603486241</v>
      </c>
      <c r="D51" s="37">
        <f t="shared" si="0"/>
        <v>2586.0300000000002</v>
      </c>
      <c r="E51" s="37">
        <f t="shared" si="1"/>
        <v>9330.261897508075</v>
      </c>
      <c r="F51" s="37">
        <f t="shared" si="3"/>
        <v>11916.29</v>
      </c>
      <c r="G51" s="37">
        <f t="shared" si="2"/>
        <v>877308.41413735435</v>
      </c>
    </row>
    <row r="52" spans="1:7" x14ac:dyDescent="0.25">
      <c r="A52" s="36">
        <f t="shared" si="4"/>
        <v>45870</v>
      </c>
      <c r="B52" s="19">
        <v>38</v>
      </c>
      <c r="C52" s="8">
        <f t="shared" si="5"/>
        <v>877308.41413735435</v>
      </c>
      <c r="D52" s="37">
        <f t="shared" si="0"/>
        <v>2558.8200000000002</v>
      </c>
      <c r="E52" s="37">
        <f t="shared" si="1"/>
        <v>9357.4751613758071</v>
      </c>
      <c r="F52" s="37">
        <f t="shared" si="3"/>
        <v>11916.29</v>
      </c>
      <c r="G52" s="37">
        <f t="shared" si="2"/>
        <v>867950.93897597853</v>
      </c>
    </row>
    <row r="53" spans="1:7" x14ac:dyDescent="0.25">
      <c r="A53" s="36">
        <f t="shared" si="4"/>
        <v>45901</v>
      </c>
      <c r="B53" s="19">
        <v>39</v>
      </c>
      <c r="C53" s="8">
        <f t="shared" si="5"/>
        <v>867950.93897597853</v>
      </c>
      <c r="D53" s="37">
        <f t="shared" si="0"/>
        <v>2531.52</v>
      </c>
      <c r="E53" s="37">
        <f t="shared" si="1"/>
        <v>9384.7677972631536</v>
      </c>
      <c r="F53" s="37">
        <f t="shared" si="3"/>
        <v>11916.29</v>
      </c>
      <c r="G53" s="37">
        <f t="shared" si="2"/>
        <v>858566.17117871542</v>
      </c>
    </row>
    <row r="54" spans="1:7" x14ac:dyDescent="0.25">
      <c r="A54" s="36">
        <f t="shared" si="4"/>
        <v>45931</v>
      </c>
      <c r="B54" s="19">
        <v>40</v>
      </c>
      <c r="C54" s="8">
        <f t="shared" si="5"/>
        <v>858566.17117871542</v>
      </c>
      <c r="D54" s="37">
        <f t="shared" si="0"/>
        <v>2504.15</v>
      </c>
      <c r="E54" s="37">
        <f t="shared" si="1"/>
        <v>9412.1400366718353</v>
      </c>
      <c r="F54" s="37">
        <f t="shared" si="3"/>
        <v>11916.29</v>
      </c>
      <c r="G54" s="37">
        <f t="shared" si="2"/>
        <v>849154.03114204353</v>
      </c>
    </row>
    <row r="55" spans="1:7" x14ac:dyDescent="0.25">
      <c r="A55" s="36">
        <f t="shared" si="4"/>
        <v>45962</v>
      </c>
      <c r="B55" s="19">
        <v>41</v>
      </c>
      <c r="C55" s="8">
        <f t="shared" si="5"/>
        <v>849154.03114204353</v>
      </c>
      <c r="D55" s="37">
        <f t="shared" si="0"/>
        <v>2476.6999999999998</v>
      </c>
      <c r="E55" s="37">
        <f t="shared" si="1"/>
        <v>9439.5921117787966</v>
      </c>
      <c r="F55" s="37">
        <f t="shared" si="3"/>
        <v>11916.29</v>
      </c>
      <c r="G55" s="37">
        <f t="shared" si="2"/>
        <v>839714.43903026474</v>
      </c>
    </row>
    <row r="56" spans="1:7" x14ac:dyDescent="0.25">
      <c r="A56" s="36">
        <f t="shared" si="4"/>
        <v>45992</v>
      </c>
      <c r="B56" s="19">
        <v>42</v>
      </c>
      <c r="C56" s="8">
        <f t="shared" si="5"/>
        <v>839714.43903026474</v>
      </c>
      <c r="D56" s="37">
        <f t="shared" si="0"/>
        <v>2449.17</v>
      </c>
      <c r="E56" s="37">
        <f t="shared" si="1"/>
        <v>9467.1242554381515</v>
      </c>
      <c r="F56" s="37">
        <f t="shared" si="3"/>
        <v>11916.29</v>
      </c>
      <c r="G56" s="37">
        <f t="shared" si="2"/>
        <v>830247.31477482663</v>
      </c>
    </row>
    <row r="57" spans="1:7" x14ac:dyDescent="0.25">
      <c r="A57" s="36">
        <f t="shared" si="4"/>
        <v>46023</v>
      </c>
      <c r="B57" s="19">
        <v>43</v>
      </c>
      <c r="C57" s="8">
        <f t="shared" si="5"/>
        <v>830247.31477482663</v>
      </c>
      <c r="D57" s="37">
        <f t="shared" si="0"/>
        <v>2421.5500000000002</v>
      </c>
      <c r="E57" s="37">
        <f t="shared" si="1"/>
        <v>9494.7367011831775</v>
      </c>
      <c r="F57" s="37">
        <f t="shared" si="3"/>
        <v>11916.29</v>
      </c>
      <c r="G57" s="37">
        <f t="shared" si="2"/>
        <v>820752.5780736435</v>
      </c>
    </row>
    <row r="58" spans="1:7" x14ac:dyDescent="0.25">
      <c r="A58" s="36">
        <f t="shared" si="4"/>
        <v>46054</v>
      </c>
      <c r="B58" s="19">
        <v>44</v>
      </c>
      <c r="C58" s="8">
        <f t="shared" si="5"/>
        <v>820752.5780736435</v>
      </c>
      <c r="D58" s="37">
        <f t="shared" si="0"/>
        <v>2393.86</v>
      </c>
      <c r="E58" s="37">
        <f t="shared" si="1"/>
        <v>9522.4296832282962</v>
      </c>
      <c r="F58" s="37">
        <f t="shared" si="3"/>
        <v>11916.29</v>
      </c>
      <c r="G58" s="37">
        <f t="shared" si="2"/>
        <v>811230.14839041524</v>
      </c>
    </row>
    <row r="59" spans="1:7" x14ac:dyDescent="0.25">
      <c r="A59" s="36">
        <f t="shared" si="4"/>
        <v>46082</v>
      </c>
      <c r="B59" s="19">
        <v>45</v>
      </c>
      <c r="C59" s="8">
        <f t="shared" si="5"/>
        <v>811230.14839041524</v>
      </c>
      <c r="D59" s="37">
        <f t="shared" si="0"/>
        <v>2366.09</v>
      </c>
      <c r="E59" s="37">
        <f t="shared" si="1"/>
        <v>9550.2034364710471</v>
      </c>
      <c r="F59" s="37">
        <f t="shared" si="3"/>
        <v>11916.29</v>
      </c>
      <c r="G59" s="37">
        <f t="shared" si="2"/>
        <v>801679.94495394418</v>
      </c>
    </row>
    <row r="60" spans="1:7" x14ac:dyDescent="0.25">
      <c r="A60" s="36">
        <f t="shared" si="4"/>
        <v>46113</v>
      </c>
      <c r="B60" s="19">
        <v>46</v>
      </c>
      <c r="C60" s="8">
        <f t="shared" si="5"/>
        <v>801679.94495394418</v>
      </c>
      <c r="D60" s="37">
        <f t="shared" si="0"/>
        <v>2338.23</v>
      </c>
      <c r="E60" s="37">
        <f t="shared" si="1"/>
        <v>9578.0581964940866</v>
      </c>
      <c r="F60" s="37">
        <f t="shared" si="3"/>
        <v>11916.29</v>
      </c>
      <c r="G60" s="37">
        <f t="shared" si="2"/>
        <v>792101.88675745006</v>
      </c>
    </row>
    <row r="61" spans="1:7" x14ac:dyDescent="0.25">
      <c r="A61" s="36">
        <f t="shared" si="4"/>
        <v>46143</v>
      </c>
      <c r="B61" s="19">
        <v>47</v>
      </c>
      <c r="C61" s="8">
        <f t="shared" si="5"/>
        <v>792101.88675745006</v>
      </c>
      <c r="D61" s="37">
        <f t="shared" si="0"/>
        <v>2310.3000000000002</v>
      </c>
      <c r="E61" s="37">
        <f t="shared" si="1"/>
        <v>9605.9941995671943</v>
      </c>
      <c r="F61" s="37">
        <f t="shared" si="3"/>
        <v>11916.29</v>
      </c>
      <c r="G61" s="37">
        <f t="shared" si="2"/>
        <v>782495.89255788282</v>
      </c>
    </row>
    <row r="62" spans="1:7" x14ac:dyDescent="0.25">
      <c r="A62" s="36">
        <f t="shared" si="4"/>
        <v>46174</v>
      </c>
      <c r="B62" s="19">
        <v>48</v>
      </c>
      <c r="C62" s="8">
        <f t="shared" si="5"/>
        <v>782495.89255788282</v>
      </c>
      <c r="D62" s="37">
        <f t="shared" si="0"/>
        <v>2282.2800000000002</v>
      </c>
      <c r="E62" s="37">
        <f t="shared" si="1"/>
        <v>9634.0116826492649</v>
      </c>
      <c r="F62" s="37">
        <f t="shared" si="3"/>
        <v>11916.29</v>
      </c>
      <c r="G62" s="37">
        <f t="shared" si="2"/>
        <v>772861.88087523356</v>
      </c>
    </row>
    <row r="63" spans="1:7" x14ac:dyDescent="0.25">
      <c r="A63" s="36">
        <f t="shared" si="4"/>
        <v>46204</v>
      </c>
      <c r="B63" s="19">
        <v>49</v>
      </c>
      <c r="C63" s="8">
        <f t="shared" si="5"/>
        <v>772861.88087523356</v>
      </c>
      <c r="D63" s="37">
        <f t="shared" si="0"/>
        <v>2254.1799999999998</v>
      </c>
      <c r="E63" s="37">
        <f t="shared" si="1"/>
        <v>9662.1108833903254</v>
      </c>
      <c r="F63" s="37">
        <f t="shared" si="3"/>
        <v>11916.29</v>
      </c>
      <c r="G63" s="37">
        <f t="shared" si="2"/>
        <v>763199.76999184326</v>
      </c>
    </row>
    <row r="64" spans="1:7" x14ac:dyDescent="0.25">
      <c r="A64" s="36">
        <f t="shared" si="4"/>
        <v>46235</v>
      </c>
      <c r="B64" s="19">
        <v>50</v>
      </c>
      <c r="C64" s="8">
        <f t="shared" si="5"/>
        <v>763199.76999184326</v>
      </c>
      <c r="D64" s="37">
        <f t="shared" si="0"/>
        <v>2226</v>
      </c>
      <c r="E64" s="37">
        <f t="shared" si="1"/>
        <v>9690.2920401335468</v>
      </c>
      <c r="F64" s="37">
        <f t="shared" si="3"/>
        <v>11916.29</v>
      </c>
      <c r="G64" s="37">
        <f t="shared" si="2"/>
        <v>753509.47795170976</v>
      </c>
    </row>
    <row r="65" spans="1:7" x14ac:dyDescent="0.25">
      <c r="A65" s="36">
        <f t="shared" si="4"/>
        <v>46266</v>
      </c>
      <c r="B65" s="19">
        <v>51</v>
      </c>
      <c r="C65" s="8">
        <f t="shared" si="5"/>
        <v>753509.47795170976</v>
      </c>
      <c r="D65" s="37">
        <f t="shared" si="0"/>
        <v>2197.7399999999998</v>
      </c>
      <c r="E65" s="37">
        <f t="shared" si="1"/>
        <v>9718.5553919172689</v>
      </c>
      <c r="F65" s="37">
        <f t="shared" si="3"/>
        <v>11916.29</v>
      </c>
      <c r="G65" s="37">
        <f t="shared" si="2"/>
        <v>743790.92255979253</v>
      </c>
    </row>
    <row r="66" spans="1:7" x14ac:dyDescent="0.25">
      <c r="A66" s="36">
        <f t="shared" si="4"/>
        <v>46296</v>
      </c>
      <c r="B66" s="19">
        <v>52</v>
      </c>
      <c r="C66" s="8">
        <f t="shared" si="5"/>
        <v>743790.92255979253</v>
      </c>
      <c r="D66" s="37">
        <f t="shared" si="0"/>
        <v>2169.39</v>
      </c>
      <c r="E66" s="37">
        <f t="shared" si="1"/>
        <v>9746.9011784770282</v>
      </c>
      <c r="F66" s="37">
        <f t="shared" si="3"/>
        <v>11916.29</v>
      </c>
      <c r="G66" s="37">
        <f t="shared" si="2"/>
        <v>734044.02138131554</v>
      </c>
    </row>
    <row r="67" spans="1:7" x14ac:dyDescent="0.25">
      <c r="A67" s="36">
        <f t="shared" si="4"/>
        <v>46327</v>
      </c>
      <c r="B67" s="19">
        <v>53</v>
      </c>
      <c r="C67" s="8">
        <f t="shared" si="5"/>
        <v>734044.02138131554</v>
      </c>
      <c r="D67" s="37">
        <f t="shared" si="0"/>
        <v>2140.96</v>
      </c>
      <c r="E67" s="37">
        <f t="shared" si="1"/>
        <v>9775.3296402475862</v>
      </c>
      <c r="F67" s="37">
        <f t="shared" si="3"/>
        <v>11916.29</v>
      </c>
      <c r="G67" s="37">
        <f t="shared" si="2"/>
        <v>724268.69174106792</v>
      </c>
    </row>
    <row r="68" spans="1:7" x14ac:dyDescent="0.25">
      <c r="A68" s="36">
        <f t="shared" si="4"/>
        <v>46357</v>
      </c>
      <c r="B68" s="19">
        <v>54</v>
      </c>
      <c r="C68" s="8">
        <f t="shared" si="5"/>
        <v>724268.69174106792</v>
      </c>
      <c r="D68" s="37">
        <f t="shared" si="0"/>
        <v>2112.4499999999998</v>
      </c>
      <c r="E68" s="37">
        <f t="shared" si="1"/>
        <v>9803.8410183649758</v>
      </c>
      <c r="F68" s="37">
        <f t="shared" si="3"/>
        <v>11916.29</v>
      </c>
      <c r="G68" s="37">
        <f t="shared" si="2"/>
        <v>714464.85072270292</v>
      </c>
    </row>
    <row r="69" spans="1:7" x14ac:dyDescent="0.25">
      <c r="A69" s="36">
        <f t="shared" si="4"/>
        <v>46388</v>
      </c>
      <c r="B69" s="19">
        <v>55</v>
      </c>
      <c r="C69" s="8">
        <f t="shared" si="5"/>
        <v>714464.85072270292</v>
      </c>
      <c r="D69" s="37">
        <f t="shared" si="0"/>
        <v>2083.86</v>
      </c>
      <c r="E69" s="37">
        <f t="shared" si="1"/>
        <v>9832.4355546685401</v>
      </c>
      <c r="F69" s="37">
        <f t="shared" si="3"/>
        <v>11916.29</v>
      </c>
      <c r="G69" s="37">
        <f t="shared" si="2"/>
        <v>704632.41516803438</v>
      </c>
    </row>
    <row r="70" spans="1:7" x14ac:dyDescent="0.25">
      <c r="A70" s="36">
        <f t="shared" si="4"/>
        <v>46419</v>
      </c>
      <c r="B70" s="19">
        <v>56</v>
      </c>
      <c r="C70" s="8">
        <f t="shared" si="5"/>
        <v>704632.41516803438</v>
      </c>
      <c r="D70" s="37">
        <f t="shared" si="0"/>
        <v>2055.1799999999998</v>
      </c>
      <c r="E70" s="37">
        <f t="shared" si="1"/>
        <v>9861.1134917029904</v>
      </c>
      <c r="F70" s="37">
        <f t="shared" si="3"/>
        <v>11916.29</v>
      </c>
      <c r="G70" s="37">
        <f t="shared" si="2"/>
        <v>694771.30167633144</v>
      </c>
    </row>
    <row r="71" spans="1:7" x14ac:dyDescent="0.25">
      <c r="A71" s="36">
        <f t="shared" si="4"/>
        <v>46447</v>
      </c>
      <c r="B71" s="19">
        <v>57</v>
      </c>
      <c r="C71" s="8">
        <f t="shared" si="5"/>
        <v>694771.30167633144</v>
      </c>
      <c r="D71" s="37">
        <f t="shared" si="0"/>
        <v>2026.42</v>
      </c>
      <c r="E71" s="37">
        <f t="shared" si="1"/>
        <v>9889.8750727204588</v>
      </c>
      <c r="F71" s="37">
        <f t="shared" si="3"/>
        <v>11916.29</v>
      </c>
      <c r="G71" s="37">
        <f t="shared" si="2"/>
        <v>684881.42660361098</v>
      </c>
    </row>
    <row r="72" spans="1:7" x14ac:dyDescent="0.25">
      <c r="A72" s="36">
        <f t="shared" si="4"/>
        <v>46478</v>
      </c>
      <c r="B72" s="19">
        <v>58</v>
      </c>
      <c r="C72" s="8">
        <f t="shared" si="5"/>
        <v>684881.42660361098</v>
      </c>
      <c r="D72" s="37">
        <f t="shared" si="0"/>
        <v>1997.57</v>
      </c>
      <c r="E72" s="37">
        <f t="shared" si="1"/>
        <v>9918.7205416825582</v>
      </c>
      <c r="F72" s="37">
        <f t="shared" si="3"/>
        <v>11916.29</v>
      </c>
      <c r="G72" s="37">
        <f t="shared" si="2"/>
        <v>674962.70606192842</v>
      </c>
    </row>
    <row r="73" spans="1:7" x14ac:dyDescent="0.25">
      <c r="A73" s="36">
        <f t="shared" si="4"/>
        <v>46508</v>
      </c>
      <c r="B73" s="19">
        <v>59</v>
      </c>
      <c r="C73" s="8">
        <f t="shared" si="5"/>
        <v>674962.70606192842</v>
      </c>
      <c r="D73" s="37">
        <f t="shared" si="0"/>
        <v>1968.64</v>
      </c>
      <c r="E73" s="37">
        <f t="shared" si="1"/>
        <v>9947.6501432624664</v>
      </c>
      <c r="F73" s="37">
        <f t="shared" si="3"/>
        <v>11916.29</v>
      </c>
      <c r="G73" s="37">
        <f t="shared" si="2"/>
        <v>665015.05591866595</v>
      </c>
    </row>
    <row r="74" spans="1:7" x14ac:dyDescent="0.25">
      <c r="A74" s="36">
        <f t="shared" si="4"/>
        <v>46539</v>
      </c>
      <c r="B74" s="19">
        <v>60</v>
      </c>
      <c r="C74" s="8">
        <f>G73</f>
        <v>665015.05591866595</v>
      </c>
      <c r="D74" s="37">
        <f>ROUND(C74*$E$11/12,2)</f>
        <v>1939.63</v>
      </c>
      <c r="E74" s="37">
        <f t="shared" si="1"/>
        <v>9976.6641228469816</v>
      </c>
      <c r="F74" s="37">
        <f t="shared" si="3"/>
        <v>11916.29</v>
      </c>
      <c r="G74" s="37">
        <f>C74-E74</f>
        <v>655038.39179581893</v>
      </c>
    </row>
    <row r="75" spans="1:7" x14ac:dyDescent="0.25">
      <c r="A75" s="36">
        <f t="shared" si="4"/>
        <v>46569</v>
      </c>
      <c r="B75" s="19">
        <v>61</v>
      </c>
      <c r="C75" s="8">
        <f t="shared" ref="C75:C134" si="6">G74</f>
        <v>655038.39179581893</v>
      </c>
      <c r="D75" s="37">
        <f t="shared" ref="D75:D134" si="7">ROUND(C75*$E$11/12,2)</f>
        <v>1910.53</v>
      </c>
      <c r="E75" s="37">
        <f t="shared" si="1"/>
        <v>10005.762726538618</v>
      </c>
      <c r="F75" s="37">
        <f t="shared" si="3"/>
        <v>11916.29</v>
      </c>
      <c r="G75" s="37">
        <f t="shared" ref="G75:G134" si="8">C75-E75</f>
        <v>645032.62906928034</v>
      </c>
    </row>
    <row r="76" spans="1:7" x14ac:dyDescent="0.25">
      <c r="A76" s="36">
        <f t="shared" si="4"/>
        <v>46600</v>
      </c>
      <c r="B76" s="19">
        <v>62</v>
      </c>
      <c r="C76" s="8">
        <f t="shared" si="6"/>
        <v>645032.62906928034</v>
      </c>
      <c r="D76" s="37">
        <f t="shared" si="7"/>
        <v>1881.35</v>
      </c>
      <c r="E76" s="37">
        <f t="shared" si="1"/>
        <v>10034.946201157689</v>
      </c>
      <c r="F76" s="37">
        <f t="shared" si="3"/>
        <v>11916.29</v>
      </c>
      <c r="G76" s="37">
        <f t="shared" si="8"/>
        <v>634997.68286812271</v>
      </c>
    </row>
    <row r="77" spans="1:7" x14ac:dyDescent="0.25">
      <c r="A77" s="36">
        <f t="shared" si="4"/>
        <v>46631</v>
      </c>
      <c r="B77" s="19">
        <v>63</v>
      </c>
      <c r="C77" s="8">
        <f t="shared" si="6"/>
        <v>634997.68286812271</v>
      </c>
      <c r="D77" s="37">
        <f t="shared" si="7"/>
        <v>1852.08</v>
      </c>
      <c r="E77" s="37">
        <f t="shared" si="1"/>
        <v>10064.214794244399</v>
      </c>
      <c r="F77" s="37">
        <f t="shared" si="3"/>
        <v>11916.29</v>
      </c>
      <c r="G77" s="37">
        <f t="shared" si="8"/>
        <v>624933.46807387832</v>
      </c>
    </row>
    <row r="78" spans="1:7" x14ac:dyDescent="0.25">
      <c r="A78" s="36">
        <f t="shared" si="4"/>
        <v>46661</v>
      </c>
      <c r="B78" s="19">
        <v>64</v>
      </c>
      <c r="C78" s="8">
        <f t="shared" si="6"/>
        <v>624933.46807387832</v>
      </c>
      <c r="D78" s="37">
        <f t="shared" si="7"/>
        <v>1822.72</v>
      </c>
      <c r="E78" s="37">
        <f t="shared" si="1"/>
        <v>10093.568754060947</v>
      </c>
      <c r="F78" s="37">
        <f t="shared" si="3"/>
        <v>11916.29</v>
      </c>
      <c r="G78" s="37">
        <f t="shared" si="8"/>
        <v>614839.89931981743</v>
      </c>
    </row>
    <row r="79" spans="1:7" x14ac:dyDescent="0.25">
      <c r="A79" s="36">
        <f t="shared" si="4"/>
        <v>46692</v>
      </c>
      <c r="B79" s="19">
        <v>65</v>
      </c>
      <c r="C79" s="8">
        <f t="shared" si="6"/>
        <v>614839.89931981743</v>
      </c>
      <c r="D79" s="37">
        <f t="shared" si="7"/>
        <v>1793.28</v>
      </c>
      <c r="E79" s="37">
        <f t="shared" si="1"/>
        <v>10123.008329593624</v>
      </c>
      <c r="F79" s="37">
        <f t="shared" si="3"/>
        <v>11916.29</v>
      </c>
      <c r="G79" s="37">
        <f t="shared" si="8"/>
        <v>604716.89099022385</v>
      </c>
    </row>
    <row r="80" spans="1:7" x14ac:dyDescent="0.25">
      <c r="A80" s="36">
        <f t="shared" si="4"/>
        <v>46722</v>
      </c>
      <c r="B80" s="19">
        <v>66</v>
      </c>
      <c r="C80" s="8">
        <f t="shared" si="6"/>
        <v>604716.89099022385</v>
      </c>
      <c r="D80" s="37">
        <f t="shared" si="7"/>
        <v>1763.76</v>
      </c>
      <c r="E80" s="37">
        <f t="shared" ref="E80:E134" si="9">PPMT($E$11/12,B80,$E$7,-$E$8,$E$9,0)</f>
        <v>10152.533770554937</v>
      </c>
      <c r="F80" s="37">
        <f t="shared" si="3"/>
        <v>11916.29</v>
      </c>
      <c r="G80" s="37">
        <f t="shared" si="8"/>
        <v>594564.35721966892</v>
      </c>
    </row>
    <row r="81" spans="1:7" x14ac:dyDescent="0.25">
      <c r="A81" s="36">
        <f t="shared" si="4"/>
        <v>46753</v>
      </c>
      <c r="B81" s="19">
        <v>67</v>
      </c>
      <c r="C81" s="8">
        <f t="shared" si="6"/>
        <v>594564.35721966892</v>
      </c>
      <c r="D81" s="37">
        <f t="shared" si="7"/>
        <v>1734.15</v>
      </c>
      <c r="E81" s="37">
        <f t="shared" si="9"/>
        <v>10182.145327385724</v>
      </c>
      <c r="F81" s="37">
        <f t="shared" ref="F81:F134" si="10">F80</f>
        <v>11916.29</v>
      </c>
      <c r="G81" s="37">
        <f t="shared" si="8"/>
        <v>584382.21189228317</v>
      </c>
    </row>
    <row r="82" spans="1:7" x14ac:dyDescent="0.25">
      <c r="A82" s="36">
        <f t="shared" ref="A82:A134" si="11">EDATE(A81,1)</f>
        <v>46784</v>
      </c>
      <c r="B82" s="19">
        <v>68</v>
      </c>
      <c r="C82" s="8">
        <f t="shared" si="6"/>
        <v>584382.21189228317</v>
      </c>
      <c r="D82" s="37">
        <f t="shared" si="7"/>
        <v>1704.45</v>
      </c>
      <c r="E82" s="37">
        <f t="shared" si="9"/>
        <v>10211.843251257265</v>
      </c>
      <c r="F82" s="37">
        <f t="shared" si="10"/>
        <v>11916.29</v>
      </c>
      <c r="G82" s="37">
        <f t="shared" si="8"/>
        <v>574170.36864102585</v>
      </c>
    </row>
    <row r="83" spans="1:7" x14ac:dyDescent="0.25">
      <c r="A83" s="36">
        <f t="shared" si="11"/>
        <v>46813</v>
      </c>
      <c r="B83" s="19">
        <v>69</v>
      </c>
      <c r="C83" s="8">
        <f t="shared" si="6"/>
        <v>574170.36864102585</v>
      </c>
      <c r="D83" s="37">
        <f t="shared" si="7"/>
        <v>1674.66</v>
      </c>
      <c r="E83" s="37">
        <f t="shared" si="9"/>
        <v>10241.627794073433</v>
      </c>
      <c r="F83" s="37">
        <f t="shared" si="10"/>
        <v>11916.29</v>
      </c>
      <c r="G83" s="37">
        <f t="shared" si="8"/>
        <v>563928.74084695242</v>
      </c>
    </row>
    <row r="84" spans="1:7" x14ac:dyDescent="0.25">
      <c r="A84" s="36">
        <f t="shared" si="11"/>
        <v>46844</v>
      </c>
      <c r="B84" s="19">
        <v>70</v>
      </c>
      <c r="C84" s="8">
        <f t="shared" si="6"/>
        <v>563928.74084695242</v>
      </c>
      <c r="D84" s="37">
        <f t="shared" si="7"/>
        <v>1644.79</v>
      </c>
      <c r="E84" s="37">
        <f t="shared" si="9"/>
        <v>10271.499208472813</v>
      </c>
      <c r="F84" s="37">
        <f t="shared" si="10"/>
        <v>11916.29</v>
      </c>
      <c r="G84" s="37">
        <f t="shared" si="8"/>
        <v>553657.24163847964</v>
      </c>
    </row>
    <row r="85" spans="1:7" x14ac:dyDescent="0.25">
      <c r="A85" s="36">
        <f t="shared" si="11"/>
        <v>46874</v>
      </c>
      <c r="B85" s="19">
        <v>71</v>
      </c>
      <c r="C85" s="8">
        <f t="shared" si="6"/>
        <v>553657.24163847964</v>
      </c>
      <c r="D85" s="37">
        <f t="shared" si="7"/>
        <v>1614.83</v>
      </c>
      <c r="E85" s="37">
        <f t="shared" si="9"/>
        <v>10301.457747830858</v>
      </c>
      <c r="F85" s="37">
        <f t="shared" si="10"/>
        <v>11916.29</v>
      </c>
      <c r="G85" s="37">
        <f t="shared" si="8"/>
        <v>543355.78389064875</v>
      </c>
    </row>
    <row r="86" spans="1:7" x14ac:dyDescent="0.25">
      <c r="A86" s="36">
        <f t="shared" si="11"/>
        <v>46905</v>
      </c>
      <c r="B86" s="19">
        <v>72</v>
      </c>
      <c r="C86" s="8">
        <f t="shared" si="6"/>
        <v>543355.78389064875</v>
      </c>
      <c r="D86" s="37">
        <f t="shared" si="7"/>
        <v>1584.79</v>
      </c>
      <c r="E86" s="37">
        <f t="shared" si="9"/>
        <v>10331.503666262031</v>
      </c>
      <c r="F86" s="37">
        <f t="shared" si="10"/>
        <v>11916.29</v>
      </c>
      <c r="G86" s="37">
        <f t="shared" si="8"/>
        <v>533024.28022438672</v>
      </c>
    </row>
    <row r="87" spans="1:7" x14ac:dyDescent="0.25">
      <c r="A87" s="36">
        <f t="shared" si="11"/>
        <v>46935</v>
      </c>
      <c r="B87" s="19">
        <v>73</v>
      </c>
      <c r="C87" s="8">
        <f t="shared" si="6"/>
        <v>533024.28022438672</v>
      </c>
      <c r="D87" s="37">
        <f t="shared" si="7"/>
        <v>1554.65</v>
      </c>
      <c r="E87" s="37">
        <f t="shared" si="9"/>
        <v>10361.637218621963</v>
      </c>
      <c r="F87" s="37">
        <f t="shared" si="10"/>
        <v>11916.29</v>
      </c>
      <c r="G87" s="37">
        <f t="shared" si="8"/>
        <v>522662.64300576475</v>
      </c>
    </row>
    <row r="88" spans="1:7" x14ac:dyDescent="0.25">
      <c r="A88" s="36">
        <f t="shared" si="11"/>
        <v>46966</v>
      </c>
      <c r="B88" s="19">
        <v>74</v>
      </c>
      <c r="C88" s="8">
        <f t="shared" si="6"/>
        <v>522662.64300576475</v>
      </c>
      <c r="D88" s="37">
        <f t="shared" si="7"/>
        <v>1524.43</v>
      </c>
      <c r="E88" s="37">
        <f t="shared" si="9"/>
        <v>10391.85866050961</v>
      </c>
      <c r="F88" s="37">
        <f t="shared" si="10"/>
        <v>11916.29</v>
      </c>
      <c r="G88" s="37">
        <f t="shared" si="8"/>
        <v>512270.78434525512</v>
      </c>
    </row>
    <row r="89" spans="1:7" x14ac:dyDescent="0.25">
      <c r="A89" s="36">
        <f t="shared" si="11"/>
        <v>46997</v>
      </c>
      <c r="B89" s="19">
        <v>75</v>
      </c>
      <c r="C89" s="8">
        <f t="shared" si="6"/>
        <v>512270.78434525512</v>
      </c>
      <c r="D89" s="37">
        <f t="shared" si="7"/>
        <v>1494.12</v>
      </c>
      <c r="E89" s="37">
        <f t="shared" si="9"/>
        <v>10422.168248269429</v>
      </c>
      <c r="F89" s="37">
        <f t="shared" si="10"/>
        <v>11916.29</v>
      </c>
      <c r="G89" s="37">
        <f t="shared" si="8"/>
        <v>501848.6160969857</v>
      </c>
    </row>
    <row r="90" spans="1:7" x14ac:dyDescent="0.25">
      <c r="A90" s="36">
        <f t="shared" si="11"/>
        <v>47027</v>
      </c>
      <c r="B90" s="19">
        <v>76</v>
      </c>
      <c r="C90" s="8">
        <f t="shared" si="6"/>
        <v>501848.6160969857</v>
      </c>
      <c r="D90" s="37">
        <f t="shared" si="7"/>
        <v>1463.73</v>
      </c>
      <c r="E90" s="37">
        <f t="shared" si="9"/>
        <v>10452.56623899355</v>
      </c>
      <c r="F90" s="37">
        <f t="shared" si="10"/>
        <v>11916.29</v>
      </c>
      <c r="G90" s="37">
        <f t="shared" si="8"/>
        <v>491396.04985799216</v>
      </c>
    </row>
    <row r="91" spans="1:7" x14ac:dyDescent="0.25">
      <c r="A91" s="36">
        <f t="shared" si="11"/>
        <v>47058</v>
      </c>
      <c r="B91" s="19">
        <v>77</v>
      </c>
      <c r="C91" s="8">
        <f t="shared" si="6"/>
        <v>491396.04985799216</v>
      </c>
      <c r="D91" s="37">
        <f t="shared" si="7"/>
        <v>1433.24</v>
      </c>
      <c r="E91" s="37">
        <f t="shared" si="9"/>
        <v>10483.052890523946</v>
      </c>
      <c r="F91" s="37">
        <f t="shared" si="10"/>
        <v>11916.29</v>
      </c>
      <c r="G91" s="37">
        <f t="shared" si="8"/>
        <v>480912.99696746824</v>
      </c>
    </row>
    <row r="92" spans="1:7" x14ac:dyDescent="0.25">
      <c r="A92" s="36">
        <f t="shared" si="11"/>
        <v>47088</v>
      </c>
      <c r="B92" s="19">
        <v>78</v>
      </c>
      <c r="C92" s="8">
        <f t="shared" si="6"/>
        <v>480912.99696746824</v>
      </c>
      <c r="D92" s="37">
        <f t="shared" si="7"/>
        <v>1402.66</v>
      </c>
      <c r="E92" s="37">
        <f t="shared" si="9"/>
        <v>10513.62846145464</v>
      </c>
      <c r="F92" s="37">
        <f t="shared" si="10"/>
        <v>11916.29</v>
      </c>
      <c r="G92" s="37">
        <f t="shared" si="8"/>
        <v>470399.36850601359</v>
      </c>
    </row>
    <row r="93" spans="1:7" x14ac:dyDescent="0.25">
      <c r="A93" s="36">
        <f t="shared" si="11"/>
        <v>47119</v>
      </c>
      <c r="B93" s="19">
        <v>79</v>
      </c>
      <c r="C93" s="8">
        <f t="shared" si="6"/>
        <v>470399.36850601359</v>
      </c>
      <c r="D93" s="37">
        <f t="shared" si="7"/>
        <v>1372</v>
      </c>
      <c r="E93" s="37">
        <f t="shared" si="9"/>
        <v>10544.293211133885</v>
      </c>
      <c r="F93" s="37">
        <f t="shared" si="10"/>
        <v>11916.29</v>
      </c>
      <c r="G93" s="37">
        <f t="shared" si="8"/>
        <v>459855.07529487973</v>
      </c>
    </row>
    <row r="94" spans="1:7" x14ac:dyDescent="0.25">
      <c r="A94" s="36">
        <f t="shared" si="11"/>
        <v>47150</v>
      </c>
      <c r="B94" s="19">
        <v>80</v>
      </c>
      <c r="C94" s="8">
        <f t="shared" si="6"/>
        <v>459855.07529487973</v>
      </c>
      <c r="D94" s="37">
        <f t="shared" si="7"/>
        <v>1341.24</v>
      </c>
      <c r="E94" s="37">
        <f t="shared" si="9"/>
        <v>10575.047399666359</v>
      </c>
      <c r="F94" s="37">
        <f t="shared" si="10"/>
        <v>11916.29</v>
      </c>
      <c r="G94" s="37">
        <f t="shared" si="8"/>
        <v>449280.0278952134</v>
      </c>
    </row>
    <row r="95" spans="1:7" x14ac:dyDescent="0.25">
      <c r="A95" s="36">
        <f t="shared" si="11"/>
        <v>47178</v>
      </c>
      <c r="B95" s="19">
        <v>81</v>
      </c>
      <c r="C95" s="8">
        <f t="shared" si="6"/>
        <v>449280.0278952134</v>
      </c>
      <c r="D95" s="37">
        <f t="shared" si="7"/>
        <v>1310.4000000000001</v>
      </c>
      <c r="E95" s="37">
        <f t="shared" si="9"/>
        <v>10605.891287915385</v>
      </c>
      <c r="F95" s="37">
        <f t="shared" si="10"/>
        <v>11916.29</v>
      </c>
      <c r="G95" s="37">
        <f t="shared" si="8"/>
        <v>438674.13660729799</v>
      </c>
    </row>
    <row r="96" spans="1:7" x14ac:dyDescent="0.25">
      <c r="A96" s="36">
        <f t="shared" si="11"/>
        <v>47209</v>
      </c>
      <c r="B96" s="19">
        <v>82</v>
      </c>
      <c r="C96" s="8">
        <f t="shared" si="6"/>
        <v>438674.13660729799</v>
      </c>
      <c r="D96" s="37">
        <f t="shared" si="7"/>
        <v>1279.47</v>
      </c>
      <c r="E96" s="37">
        <f t="shared" si="9"/>
        <v>10636.825137505139</v>
      </c>
      <c r="F96" s="37">
        <f t="shared" si="10"/>
        <v>11916.29</v>
      </c>
      <c r="G96" s="37">
        <f t="shared" si="8"/>
        <v>428037.31146979285</v>
      </c>
    </row>
    <row r="97" spans="1:7" x14ac:dyDescent="0.25">
      <c r="A97" s="36">
        <f t="shared" si="11"/>
        <v>47239</v>
      </c>
      <c r="B97" s="19">
        <v>83</v>
      </c>
      <c r="C97" s="8">
        <f t="shared" si="6"/>
        <v>428037.31146979285</v>
      </c>
      <c r="D97" s="37">
        <f t="shared" si="7"/>
        <v>1248.44</v>
      </c>
      <c r="E97" s="37">
        <f t="shared" si="9"/>
        <v>10667.849210822862</v>
      </c>
      <c r="F97" s="37">
        <f t="shared" si="10"/>
        <v>11916.29</v>
      </c>
      <c r="G97" s="37">
        <f t="shared" si="8"/>
        <v>417369.46225897002</v>
      </c>
    </row>
    <row r="98" spans="1:7" x14ac:dyDescent="0.25">
      <c r="A98" s="36">
        <f t="shared" si="11"/>
        <v>47270</v>
      </c>
      <c r="B98" s="19">
        <v>84</v>
      </c>
      <c r="C98" s="8">
        <f t="shared" si="6"/>
        <v>417369.46225897002</v>
      </c>
      <c r="D98" s="37">
        <f t="shared" si="7"/>
        <v>1217.33</v>
      </c>
      <c r="E98" s="37">
        <f t="shared" si="9"/>
        <v>10698.963771021095</v>
      </c>
      <c r="F98" s="37">
        <f t="shared" si="10"/>
        <v>11916.29</v>
      </c>
      <c r="G98" s="37">
        <f t="shared" si="8"/>
        <v>406670.49848794891</v>
      </c>
    </row>
    <row r="99" spans="1:7" x14ac:dyDescent="0.25">
      <c r="A99" s="36">
        <f t="shared" si="11"/>
        <v>47300</v>
      </c>
      <c r="B99" s="19">
        <v>85</v>
      </c>
      <c r="C99" s="8">
        <f t="shared" si="6"/>
        <v>406670.49848794891</v>
      </c>
      <c r="D99" s="37">
        <f t="shared" si="7"/>
        <v>1186.1199999999999</v>
      </c>
      <c r="E99" s="37">
        <f t="shared" si="9"/>
        <v>10730.169082019907</v>
      </c>
      <c r="F99" s="37">
        <f t="shared" si="10"/>
        <v>11916.29</v>
      </c>
      <c r="G99" s="37">
        <f t="shared" si="8"/>
        <v>395940.32940592902</v>
      </c>
    </row>
    <row r="100" spans="1:7" x14ac:dyDescent="0.25">
      <c r="A100" s="36">
        <f t="shared" si="11"/>
        <v>47331</v>
      </c>
      <c r="B100" s="19">
        <v>86</v>
      </c>
      <c r="C100" s="8">
        <f t="shared" si="6"/>
        <v>395940.32940592902</v>
      </c>
      <c r="D100" s="37">
        <f t="shared" si="7"/>
        <v>1154.83</v>
      </c>
      <c r="E100" s="37">
        <f t="shared" si="9"/>
        <v>10761.465408509132</v>
      </c>
      <c r="F100" s="37">
        <f t="shared" si="10"/>
        <v>11916.29</v>
      </c>
      <c r="G100" s="37">
        <f t="shared" si="8"/>
        <v>385178.86399741989</v>
      </c>
    </row>
    <row r="101" spans="1:7" x14ac:dyDescent="0.25">
      <c r="A101" s="36">
        <f t="shared" si="11"/>
        <v>47362</v>
      </c>
      <c r="B101" s="19">
        <v>87</v>
      </c>
      <c r="C101" s="8">
        <f t="shared" si="6"/>
        <v>385178.86399741989</v>
      </c>
      <c r="D101" s="37">
        <f t="shared" si="7"/>
        <v>1123.44</v>
      </c>
      <c r="E101" s="37">
        <f t="shared" si="9"/>
        <v>10792.853015950617</v>
      </c>
      <c r="F101" s="37">
        <f t="shared" si="10"/>
        <v>11916.29</v>
      </c>
      <c r="G101" s="37">
        <f t="shared" si="8"/>
        <v>374386.0109814693</v>
      </c>
    </row>
    <row r="102" spans="1:7" x14ac:dyDescent="0.25">
      <c r="A102" s="36">
        <f t="shared" si="11"/>
        <v>47392</v>
      </c>
      <c r="B102" s="19">
        <v>88</v>
      </c>
      <c r="C102" s="8">
        <f t="shared" si="6"/>
        <v>374386.0109814693</v>
      </c>
      <c r="D102" s="37">
        <f t="shared" si="7"/>
        <v>1091.96</v>
      </c>
      <c r="E102" s="37">
        <f t="shared" si="9"/>
        <v>10824.332170580472</v>
      </c>
      <c r="F102" s="37">
        <f t="shared" si="10"/>
        <v>11916.29</v>
      </c>
      <c r="G102" s="37">
        <f t="shared" si="8"/>
        <v>363561.67881088884</v>
      </c>
    </row>
    <row r="103" spans="1:7" x14ac:dyDescent="0.25">
      <c r="A103" s="36">
        <f t="shared" si="11"/>
        <v>47423</v>
      </c>
      <c r="B103" s="19">
        <v>89</v>
      </c>
      <c r="C103" s="8">
        <f t="shared" si="6"/>
        <v>363561.67881088884</v>
      </c>
      <c r="D103" s="37">
        <f t="shared" si="7"/>
        <v>1060.3900000000001</v>
      </c>
      <c r="E103" s="37">
        <f t="shared" si="9"/>
        <v>10855.903139411332</v>
      </c>
      <c r="F103" s="37">
        <f t="shared" si="10"/>
        <v>11916.29</v>
      </c>
      <c r="G103" s="37">
        <f t="shared" si="8"/>
        <v>352705.77567147749</v>
      </c>
    </row>
    <row r="104" spans="1:7" x14ac:dyDescent="0.25">
      <c r="A104" s="36">
        <f t="shared" si="11"/>
        <v>47453</v>
      </c>
      <c r="B104" s="19">
        <v>90</v>
      </c>
      <c r="C104" s="8">
        <f t="shared" si="6"/>
        <v>352705.77567147749</v>
      </c>
      <c r="D104" s="37">
        <f t="shared" si="7"/>
        <v>1028.73</v>
      </c>
      <c r="E104" s="37">
        <f t="shared" si="9"/>
        <v>10887.566190234615</v>
      </c>
      <c r="F104" s="37">
        <f t="shared" si="10"/>
        <v>11916.29</v>
      </c>
      <c r="G104" s="37">
        <f t="shared" si="8"/>
        <v>341818.20948124287</v>
      </c>
    </row>
    <row r="105" spans="1:7" x14ac:dyDescent="0.25">
      <c r="A105" s="36">
        <f t="shared" si="11"/>
        <v>47484</v>
      </c>
      <c r="B105" s="19">
        <v>91</v>
      </c>
      <c r="C105" s="8">
        <f t="shared" si="6"/>
        <v>341818.20948124287</v>
      </c>
      <c r="D105" s="37">
        <f t="shared" si="7"/>
        <v>996.97</v>
      </c>
      <c r="E105" s="37">
        <f t="shared" si="9"/>
        <v>10919.321591622798</v>
      </c>
      <c r="F105" s="37">
        <f t="shared" si="10"/>
        <v>11916.29</v>
      </c>
      <c r="G105" s="37">
        <f t="shared" si="8"/>
        <v>330898.88788962009</v>
      </c>
    </row>
    <row r="106" spans="1:7" x14ac:dyDescent="0.25">
      <c r="A106" s="36">
        <f t="shared" si="11"/>
        <v>47515</v>
      </c>
      <c r="B106" s="19">
        <v>92</v>
      </c>
      <c r="C106" s="8">
        <f t="shared" si="6"/>
        <v>330898.88788962009</v>
      </c>
      <c r="D106" s="37">
        <f t="shared" si="7"/>
        <v>965.12</v>
      </c>
      <c r="E106" s="37">
        <f t="shared" si="9"/>
        <v>10951.169612931699</v>
      </c>
      <c r="F106" s="37">
        <f t="shared" si="10"/>
        <v>11916.29</v>
      </c>
      <c r="G106" s="37">
        <f t="shared" si="8"/>
        <v>319947.71827668836</v>
      </c>
    </row>
    <row r="107" spans="1:7" x14ac:dyDescent="0.25">
      <c r="A107" s="36">
        <f t="shared" si="11"/>
        <v>47543</v>
      </c>
      <c r="B107" s="19">
        <v>93</v>
      </c>
      <c r="C107" s="8">
        <f t="shared" si="6"/>
        <v>319947.71827668836</v>
      </c>
      <c r="D107" s="37">
        <f t="shared" si="7"/>
        <v>933.18</v>
      </c>
      <c r="E107" s="37">
        <f t="shared" si="9"/>
        <v>10983.110524302749</v>
      </c>
      <c r="F107" s="37">
        <f t="shared" si="10"/>
        <v>11916.29</v>
      </c>
      <c r="G107" s="37">
        <f t="shared" si="8"/>
        <v>308964.60775238561</v>
      </c>
    </row>
    <row r="108" spans="1:7" x14ac:dyDescent="0.25">
      <c r="A108" s="36">
        <f t="shared" si="11"/>
        <v>47574</v>
      </c>
      <c r="B108" s="19">
        <v>94</v>
      </c>
      <c r="C108" s="8">
        <f t="shared" si="6"/>
        <v>308964.60775238561</v>
      </c>
      <c r="D108" s="37">
        <f t="shared" si="7"/>
        <v>901.15</v>
      </c>
      <c r="E108" s="37">
        <f t="shared" si="9"/>
        <v>11015.144596665299</v>
      </c>
      <c r="F108" s="37">
        <f t="shared" si="10"/>
        <v>11916.29</v>
      </c>
      <c r="G108" s="37">
        <f t="shared" si="8"/>
        <v>297949.46315572032</v>
      </c>
    </row>
    <row r="109" spans="1:7" x14ac:dyDescent="0.25">
      <c r="A109" s="36">
        <f t="shared" si="11"/>
        <v>47604</v>
      </c>
      <c r="B109" s="19">
        <v>95</v>
      </c>
      <c r="C109" s="8">
        <f t="shared" si="6"/>
        <v>297949.46315572032</v>
      </c>
      <c r="D109" s="37">
        <f t="shared" si="7"/>
        <v>869.02</v>
      </c>
      <c r="E109" s="37">
        <f t="shared" si="9"/>
        <v>11047.272101738907</v>
      </c>
      <c r="F109" s="37">
        <f t="shared" si="10"/>
        <v>11916.29</v>
      </c>
      <c r="G109" s="37">
        <f t="shared" si="8"/>
        <v>286902.19105398143</v>
      </c>
    </row>
    <row r="110" spans="1:7" x14ac:dyDescent="0.25">
      <c r="A110" s="36">
        <f t="shared" si="11"/>
        <v>47635</v>
      </c>
      <c r="B110" s="19">
        <v>96</v>
      </c>
      <c r="C110" s="8">
        <f t="shared" si="6"/>
        <v>286902.19105398143</v>
      </c>
      <c r="D110" s="37">
        <f t="shared" si="7"/>
        <v>836.8</v>
      </c>
      <c r="E110" s="37">
        <f t="shared" si="9"/>
        <v>11079.493312035645</v>
      </c>
      <c r="F110" s="37">
        <f t="shared" si="10"/>
        <v>11916.29</v>
      </c>
      <c r="G110" s="37">
        <f t="shared" si="8"/>
        <v>275822.6977419458</v>
      </c>
    </row>
    <row r="111" spans="1:7" x14ac:dyDescent="0.25">
      <c r="A111" s="36">
        <f t="shared" si="11"/>
        <v>47665</v>
      </c>
      <c r="B111" s="19">
        <v>97</v>
      </c>
      <c r="C111" s="8">
        <f t="shared" si="6"/>
        <v>275822.6977419458</v>
      </c>
      <c r="D111" s="37">
        <f t="shared" si="7"/>
        <v>804.48</v>
      </c>
      <c r="E111" s="37">
        <f t="shared" si="9"/>
        <v>11111.808500862415</v>
      </c>
      <c r="F111" s="37">
        <f t="shared" si="10"/>
        <v>11916.29</v>
      </c>
      <c r="G111" s="37">
        <f t="shared" si="8"/>
        <v>264710.88924108341</v>
      </c>
    </row>
    <row r="112" spans="1:7" x14ac:dyDescent="0.25">
      <c r="A112" s="36">
        <f t="shared" si="11"/>
        <v>47696</v>
      </c>
      <c r="B112" s="19">
        <v>98</v>
      </c>
      <c r="C112" s="8">
        <f t="shared" si="6"/>
        <v>264710.88924108341</v>
      </c>
      <c r="D112" s="37">
        <f t="shared" si="7"/>
        <v>772.07</v>
      </c>
      <c r="E112" s="37">
        <f t="shared" si="9"/>
        <v>11144.217942323265</v>
      </c>
      <c r="F112" s="37">
        <f t="shared" si="10"/>
        <v>11916.29</v>
      </c>
      <c r="G112" s="37">
        <f t="shared" si="8"/>
        <v>253566.67129876013</v>
      </c>
    </row>
    <row r="113" spans="1:7" x14ac:dyDescent="0.25">
      <c r="A113" s="36">
        <f t="shared" si="11"/>
        <v>47727</v>
      </c>
      <c r="B113" s="19">
        <v>99</v>
      </c>
      <c r="C113" s="8">
        <f t="shared" si="6"/>
        <v>253566.67129876013</v>
      </c>
      <c r="D113" s="37">
        <f t="shared" si="7"/>
        <v>739.57</v>
      </c>
      <c r="E113" s="37">
        <f t="shared" si="9"/>
        <v>11176.721911321709</v>
      </c>
      <c r="F113" s="37">
        <f t="shared" si="10"/>
        <v>11916.29</v>
      </c>
      <c r="G113" s="37">
        <f t="shared" si="8"/>
        <v>242389.94938743842</v>
      </c>
    </row>
    <row r="114" spans="1:7" x14ac:dyDescent="0.25">
      <c r="A114" s="36">
        <f t="shared" si="11"/>
        <v>47757</v>
      </c>
      <c r="B114" s="19">
        <v>100</v>
      </c>
      <c r="C114" s="8">
        <f t="shared" si="6"/>
        <v>242389.94938743842</v>
      </c>
      <c r="D114" s="37">
        <f t="shared" si="7"/>
        <v>706.97</v>
      </c>
      <c r="E114" s="37">
        <f t="shared" si="9"/>
        <v>11209.320683563063</v>
      </c>
      <c r="F114" s="37">
        <f t="shared" si="10"/>
        <v>11916.29</v>
      </c>
      <c r="G114" s="37">
        <f t="shared" si="8"/>
        <v>231180.62870387535</v>
      </c>
    </row>
    <row r="115" spans="1:7" x14ac:dyDescent="0.25">
      <c r="A115" s="36">
        <f t="shared" si="11"/>
        <v>47788</v>
      </c>
      <c r="B115" s="19">
        <v>101</v>
      </c>
      <c r="C115" s="8">
        <f t="shared" si="6"/>
        <v>231180.62870387535</v>
      </c>
      <c r="D115" s="37">
        <f t="shared" si="7"/>
        <v>674.28</v>
      </c>
      <c r="E115" s="37">
        <f t="shared" si="9"/>
        <v>11242.014535556789</v>
      </c>
      <c r="F115" s="37">
        <f t="shared" si="10"/>
        <v>11916.29</v>
      </c>
      <c r="G115" s="37">
        <f t="shared" si="8"/>
        <v>219938.61416831857</v>
      </c>
    </row>
    <row r="116" spans="1:7" x14ac:dyDescent="0.25">
      <c r="A116" s="36">
        <f t="shared" si="11"/>
        <v>47818</v>
      </c>
      <c r="B116" s="19">
        <v>102</v>
      </c>
      <c r="C116" s="8">
        <f t="shared" si="6"/>
        <v>219938.61416831857</v>
      </c>
      <c r="D116" s="37">
        <f t="shared" si="7"/>
        <v>641.49</v>
      </c>
      <c r="E116" s="37">
        <f t="shared" si="9"/>
        <v>11274.80374461883</v>
      </c>
      <c r="F116" s="37">
        <f t="shared" si="10"/>
        <v>11916.29</v>
      </c>
      <c r="G116" s="37">
        <f t="shared" si="8"/>
        <v>208663.81042369973</v>
      </c>
    </row>
    <row r="117" spans="1:7" x14ac:dyDescent="0.25">
      <c r="A117" s="36">
        <f t="shared" si="11"/>
        <v>47849</v>
      </c>
      <c r="B117" s="19">
        <v>103</v>
      </c>
      <c r="C117" s="8">
        <f t="shared" si="6"/>
        <v>208663.81042369973</v>
      </c>
      <c r="D117" s="37">
        <f t="shared" si="7"/>
        <v>608.6</v>
      </c>
      <c r="E117" s="37">
        <f t="shared" si="9"/>
        <v>11307.688588873967</v>
      </c>
      <c r="F117" s="37">
        <f t="shared" si="10"/>
        <v>11916.29</v>
      </c>
      <c r="G117" s="37">
        <f t="shared" si="8"/>
        <v>197356.12183482575</v>
      </c>
    </row>
    <row r="118" spans="1:7" x14ac:dyDescent="0.25">
      <c r="A118" s="36">
        <f t="shared" si="11"/>
        <v>47880</v>
      </c>
      <c r="B118" s="19">
        <v>104</v>
      </c>
      <c r="C118" s="8">
        <f t="shared" si="6"/>
        <v>197356.12183482575</v>
      </c>
      <c r="D118" s="37">
        <f t="shared" si="7"/>
        <v>575.62</v>
      </c>
      <c r="E118" s="37">
        <f t="shared" si="9"/>
        <v>11340.669347258183</v>
      </c>
      <c r="F118" s="37">
        <f t="shared" si="10"/>
        <v>11916.29</v>
      </c>
      <c r="G118" s="37">
        <f t="shared" si="8"/>
        <v>186015.45248756756</v>
      </c>
    </row>
    <row r="119" spans="1:7" x14ac:dyDescent="0.25">
      <c r="A119" s="36">
        <f t="shared" si="11"/>
        <v>47908</v>
      </c>
      <c r="B119" s="19">
        <v>105</v>
      </c>
      <c r="C119" s="8">
        <f t="shared" si="6"/>
        <v>186015.45248756756</v>
      </c>
      <c r="D119" s="37">
        <f t="shared" si="7"/>
        <v>542.54999999999995</v>
      </c>
      <c r="E119" s="37">
        <f t="shared" si="9"/>
        <v>11373.746299521019</v>
      </c>
      <c r="F119" s="37">
        <f t="shared" si="10"/>
        <v>11916.29</v>
      </c>
      <c r="G119" s="37">
        <f t="shared" si="8"/>
        <v>174641.70618804655</v>
      </c>
    </row>
    <row r="120" spans="1:7" x14ac:dyDescent="0.25">
      <c r="A120" s="36">
        <f t="shared" si="11"/>
        <v>47939</v>
      </c>
      <c r="B120" s="19">
        <v>106</v>
      </c>
      <c r="C120" s="8">
        <f t="shared" si="6"/>
        <v>174641.70618804655</v>
      </c>
      <c r="D120" s="37">
        <f t="shared" si="7"/>
        <v>509.37</v>
      </c>
      <c r="E120" s="37">
        <f t="shared" si="9"/>
        <v>11406.919726227956</v>
      </c>
      <c r="F120" s="37">
        <f t="shared" si="10"/>
        <v>11916.29</v>
      </c>
      <c r="G120" s="37">
        <f t="shared" si="8"/>
        <v>163234.78646181858</v>
      </c>
    </row>
    <row r="121" spans="1:7" x14ac:dyDescent="0.25">
      <c r="A121" s="36">
        <f t="shared" si="11"/>
        <v>47969</v>
      </c>
      <c r="B121" s="19">
        <v>107</v>
      </c>
      <c r="C121" s="8">
        <f t="shared" si="6"/>
        <v>163234.78646181858</v>
      </c>
      <c r="D121" s="37">
        <f t="shared" si="7"/>
        <v>476.1</v>
      </c>
      <c r="E121" s="37">
        <f t="shared" si="9"/>
        <v>11440.189908762786</v>
      </c>
      <c r="F121" s="37">
        <f t="shared" si="10"/>
        <v>11916.29</v>
      </c>
      <c r="G121" s="37">
        <f t="shared" si="8"/>
        <v>151794.5965530558</v>
      </c>
    </row>
    <row r="122" spans="1:7" x14ac:dyDescent="0.25">
      <c r="A122" s="36">
        <f t="shared" si="11"/>
        <v>48000</v>
      </c>
      <c r="B122" s="19">
        <v>108</v>
      </c>
      <c r="C122" s="8">
        <f t="shared" si="6"/>
        <v>151794.5965530558</v>
      </c>
      <c r="D122" s="37">
        <f t="shared" si="7"/>
        <v>442.73</v>
      </c>
      <c r="E122" s="37">
        <f t="shared" si="9"/>
        <v>11473.557129330013</v>
      </c>
      <c r="F122" s="37">
        <f t="shared" si="10"/>
        <v>11916.29</v>
      </c>
      <c r="G122" s="37">
        <f t="shared" si="8"/>
        <v>140321.0394237258</v>
      </c>
    </row>
    <row r="123" spans="1:7" x14ac:dyDescent="0.25">
      <c r="A123" s="36">
        <f t="shared" si="11"/>
        <v>48030</v>
      </c>
      <c r="B123" s="19">
        <v>109</v>
      </c>
      <c r="C123" s="8">
        <f t="shared" si="6"/>
        <v>140321.0394237258</v>
      </c>
      <c r="D123" s="37">
        <f t="shared" si="7"/>
        <v>409.27</v>
      </c>
      <c r="E123" s="37">
        <f t="shared" si="9"/>
        <v>11507.021670957225</v>
      </c>
      <c r="F123" s="37">
        <f t="shared" si="10"/>
        <v>11916.29</v>
      </c>
      <c r="G123" s="37">
        <f t="shared" si="8"/>
        <v>128814.01775276857</v>
      </c>
    </row>
    <row r="124" spans="1:7" x14ac:dyDescent="0.25">
      <c r="A124" s="36">
        <f t="shared" si="11"/>
        <v>48061</v>
      </c>
      <c r="B124" s="19">
        <v>110</v>
      </c>
      <c r="C124" s="8">
        <f t="shared" si="6"/>
        <v>128814.01775276857</v>
      </c>
      <c r="D124" s="37">
        <f t="shared" si="7"/>
        <v>375.71</v>
      </c>
      <c r="E124" s="37">
        <f t="shared" si="9"/>
        <v>11540.583817497516</v>
      </c>
      <c r="F124" s="37">
        <f t="shared" si="10"/>
        <v>11916.29</v>
      </c>
      <c r="G124" s="37">
        <f t="shared" si="8"/>
        <v>117273.43393527105</v>
      </c>
    </row>
    <row r="125" spans="1:7" x14ac:dyDescent="0.25">
      <c r="A125" s="36">
        <f t="shared" si="11"/>
        <v>48092</v>
      </c>
      <c r="B125" s="19">
        <v>111</v>
      </c>
      <c r="C125" s="8">
        <f t="shared" si="6"/>
        <v>117273.43393527105</v>
      </c>
      <c r="D125" s="37">
        <f t="shared" si="7"/>
        <v>342.05</v>
      </c>
      <c r="E125" s="37">
        <f t="shared" si="9"/>
        <v>11574.243853631884</v>
      </c>
      <c r="F125" s="37">
        <f t="shared" si="10"/>
        <v>11916.29</v>
      </c>
      <c r="G125" s="37">
        <f t="shared" si="8"/>
        <v>105699.19008163917</v>
      </c>
    </row>
    <row r="126" spans="1:7" x14ac:dyDescent="0.25">
      <c r="A126" s="36">
        <f t="shared" si="11"/>
        <v>48122</v>
      </c>
      <c r="B126" s="19">
        <v>112</v>
      </c>
      <c r="C126" s="8">
        <f t="shared" si="6"/>
        <v>105699.19008163917</v>
      </c>
      <c r="D126" s="37">
        <f t="shared" si="7"/>
        <v>308.29000000000002</v>
      </c>
      <c r="E126" s="37">
        <f t="shared" si="9"/>
        <v>11608.002064871644</v>
      </c>
      <c r="F126" s="37">
        <f t="shared" si="10"/>
        <v>11916.29</v>
      </c>
      <c r="G126" s="37">
        <f t="shared" si="8"/>
        <v>94091.188016767526</v>
      </c>
    </row>
    <row r="127" spans="1:7" x14ac:dyDescent="0.25">
      <c r="A127" s="36">
        <f t="shared" si="11"/>
        <v>48153</v>
      </c>
      <c r="B127" s="19">
        <v>113</v>
      </c>
      <c r="C127" s="8">
        <f t="shared" si="6"/>
        <v>94091.188016767526</v>
      </c>
      <c r="D127" s="37">
        <f t="shared" si="7"/>
        <v>274.43</v>
      </c>
      <c r="E127" s="37">
        <f t="shared" si="9"/>
        <v>11641.858737560853</v>
      </c>
      <c r="F127" s="37">
        <f t="shared" si="10"/>
        <v>11916.29</v>
      </c>
      <c r="G127" s="37">
        <f t="shared" si="8"/>
        <v>82449.329279206679</v>
      </c>
    </row>
    <row r="128" spans="1:7" x14ac:dyDescent="0.25">
      <c r="A128" s="36">
        <f t="shared" si="11"/>
        <v>48183</v>
      </c>
      <c r="B128" s="19">
        <v>114</v>
      </c>
      <c r="C128" s="8">
        <f t="shared" si="6"/>
        <v>82449.329279206679</v>
      </c>
      <c r="D128" s="37">
        <f t="shared" si="7"/>
        <v>240.48</v>
      </c>
      <c r="E128" s="37">
        <f t="shared" si="9"/>
        <v>11675.814158878738</v>
      </c>
      <c r="F128" s="37">
        <f t="shared" si="10"/>
        <v>11916.29</v>
      </c>
      <c r="G128" s="37">
        <f t="shared" si="8"/>
        <v>70773.515120327938</v>
      </c>
    </row>
    <row r="129" spans="1:7" x14ac:dyDescent="0.25">
      <c r="A129" s="36">
        <f t="shared" si="11"/>
        <v>48214</v>
      </c>
      <c r="B129" s="19">
        <v>115</v>
      </c>
      <c r="C129" s="8">
        <f t="shared" si="6"/>
        <v>70773.515120327938</v>
      </c>
      <c r="D129" s="37">
        <f t="shared" si="7"/>
        <v>206.42</v>
      </c>
      <c r="E129" s="37">
        <f t="shared" si="9"/>
        <v>11709.868616842134</v>
      </c>
      <c r="F129" s="37">
        <f t="shared" si="10"/>
        <v>11916.29</v>
      </c>
      <c r="G129" s="37">
        <f t="shared" si="8"/>
        <v>59063.646503485805</v>
      </c>
    </row>
    <row r="130" spans="1:7" x14ac:dyDescent="0.25">
      <c r="A130" s="36">
        <f t="shared" si="11"/>
        <v>48245</v>
      </c>
      <c r="B130" s="19">
        <v>116</v>
      </c>
      <c r="C130" s="8">
        <f t="shared" si="6"/>
        <v>59063.646503485805</v>
      </c>
      <c r="D130" s="37">
        <f t="shared" si="7"/>
        <v>172.27</v>
      </c>
      <c r="E130" s="37">
        <f t="shared" si="9"/>
        <v>11744.022400307924</v>
      </c>
      <c r="F130" s="37">
        <f t="shared" si="10"/>
        <v>11916.29</v>
      </c>
      <c r="G130" s="37">
        <f t="shared" si="8"/>
        <v>47319.624103177877</v>
      </c>
    </row>
    <row r="131" spans="1:7" x14ac:dyDescent="0.25">
      <c r="A131" s="36">
        <f t="shared" si="11"/>
        <v>48274</v>
      </c>
      <c r="B131" s="19">
        <v>117</v>
      </c>
      <c r="C131" s="8">
        <f t="shared" si="6"/>
        <v>47319.624103177877</v>
      </c>
      <c r="D131" s="37">
        <f t="shared" si="7"/>
        <v>138.02000000000001</v>
      </c>
      <c r="E131" s="37">
        <f t="shared" si="9"/>
        <v>11778.27579897549</v>
      </c>
      <c r="F131" s="37">
        <f t="shared" si="10"/>
        <v>11916.29</v>
      </c>
      <c r="G131" s="37">
        <f t="shared" si="8"/>
        <v>35541.348304202387</v>
      </c>
    </row>
    <row r="132" spans="1:7" x14ac:dyDescent="0.25">
      <c r="A132" s="36">
        <f t="shared" si="11"/>
        <v>48305</v>
      </c>
      <c r="B132" s="19">
        <v>118</v>
      </c>
      <c r="C132" s="8">
        <f t="shared" si="6"/>
        <v>35541.348304202387</v>
      </c>
      <c r="D132" s="37">
        <f t="shared" si="7"/>
        <v>103.66</v>
      </c>
      <c r="E132" s="37">
        <f t="shared" si="9"/>
        <v>11812.629103389168</v>
      </c>
      <c r="F132" s="37">
        <f t="shared" si="10"/>
        <v>11916.29</v>
      </c>
      <c r="G132" s="37">
        <f t="shared" si="8"/>
        <v>23728.719200813219</v>
      </c>
    </row>
    <row r="133" spans="1:7" x14ac:dyDescent="0.25">
      <c r="A133" s="36">
        <f t="shared" si="11"/>
        <v>48335</v>
      </c>
      <c r="B133" s="19">
        <v>119</v>
      </c>
      <c r="C133" s="8">
        <f t="shared" si="6"/>
        <v>23728.719200813219</v>
      </c>
      <c r="D133" s="37">
        <f t="shared" si="7"/>
        <v>69.209999999999994</v>
      </c>
      <c r="E133" s="37">
        <f t="shared" si="9"/>
        <v>11847.082604940721</v>
      </c>
      <c r="F133" s="37">
        <f t="shared" si="10"/>
        <v>11916.29</v>
      </c>
      <c r="G133" s="37">
        <f t="shared" si="8"/>
        <v>11881.636595872498</v>
      </c>
    </row>
    <row r="134" spans="1:7" x14ac:dyDescent="0.25">
      <c r="A134" s="36">
        <f t="shared" si="11"/>
        <v>48366</v>
      </c>
      <c r="B134" s="19">
        <v>120</v>
      </c>
      <c r="C134" s="8">
        <f t="shared" si="6"/>
        <v>11881.636595872498</v>
      </c>
      <c r="D134" s="37">
        <f t="shared" si="7"/>
        <v>34.65</v>
      </c>
      <c r="E134" s="37">
        <f t="shared" si="9"/>
        <v>11881.636595871796</v>
      </c>
      <c r="F134" s="37">
        <f t="shared" si="10"/>
        <v>11916.29</v>
      </c>
      <c r="G134" s="37">
        <f t="shared" si="8"/>
        <v>7.021299097687006E-10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Investeeringu annuiteetgraafik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 Telk</dc:creator>
  <cp:lastModifiedBy>Henri Telk</cp:lastModifiedBy>
  <dcterms:created xsi:type="dcterms:W3CDTF">2018-11-22T07:56:47Z</dcterms:created>
  <dcterms:modified xsi:type="dcterms:W3CDTF">2020-03-30T16:38:49Z</dcterms:modified>
</cp:coreProperties>
</file>